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C:\Users\GertMathijssen\Documents\Downloads\"/>
    </mc:Choice>
  </mc:AlternateContent>
  <xr:revisionPtr revIDLastSave="0" documentId="13_ncr:1_{8656E99D-4EFB-4EDE-914E-34E504CF04EC}" xr6:coauthVersionLast="47" xr6:coauthVersionMax="47" xr10:uidLastSave="{00000000-0000-0000-0000-000000000000}"/>
  <bookViews>
    <workbookView xWindow="25974" yWindow="-109" windowWidth="26301" windowHeight="14169" xr2:uid="{92A25CD7-B701-400F-896B-CBFAA614AAD3}"/>
  </bookViews>
  <sheets>
    <sheet name="Orders" sheetId="2" r:id="rId1"/>
  </sheets>
  <definedNames>
    <definedName name="_xlnm._FilterDatabase" localSheetId="0" hidden="1">Orders!$A$2:$AA$95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5" i="2" l="1"/>
  <c r="U105" i="2"/>
  <c r="T105" i="2"/>
  <c r="S105" i="2"/>
  <c r="R105" i="2"/>
  <c r="V104" i="2"/>
  <c r="U104" i="2"/>
  <c r="T104" i="2"/>
  <c r="S104" i="2"/>
  <c r="R104" i="2"/>
  <c r="V103" i="2"/>
  <c r="U103" i="2"/>
  <c r="T103" i="2"/>
  <c r="S103" i="2"/>
  <c r="R103" i="2"/>
  <c r="V102" i="2"/>
  <c r="U102" i="2"/>
  <c r="T102" i="2"/>
  <c r="S102" i="2"/>
  <c r="R102" i="2"/>
  <c r="V101" i="2"/>
  <c r="U101" i="2"/>
  <c r="T101" i="2"/>
  <c r="S101" i="2"/>
  <c r="R101" i="2"/>
  <c r="V100" i="2"/>
  <c r="U100" i="2"/>
  <c r="T100" i="2"/>
  <c r="S100" i="2"/>
  <c r="R100" i="2"/>
  <c r="V99" i="2"/>
  <c r="U99" i="2"/>
  <c r="T99" i="2"/>
  <c r="S99" i="2"/>
  <c r="R99" i="2"/>
  <c r="V98" i="2"/>
  <c r="U98" i="2"/>
  <c r="T98" i="2"/>
  <c r="S98" i="2"/>
  <c r="R98" i="2"/>
  <c r="V97" i="2"/>
  <c r="U97" i="2"/>
  <c r="T97" i="2"/>
  <c r="S97" i="2"/>
  <c r="R97" i="2"/>
  <c r="V96" i="2"/>
  <c r="U96" i="2"/>
  <c r="T96" i="2"/>
  <c r="S96" i="2"/>
  <c r="R96" i="2"/>
  <c r="Q105" i="2"/>
  <c r="Q104" i="2"/>
  <c r="Q103" i="2"/>
  <c r="Q102" i="2"/>
  <c r="Q101" i="2"/>
  <c r="Q100" i="2"/>
  <c r="Q99" i="2"/>
  <c r="Q98" i="2"/>
  <c r="H105" i="2"/>
  <c r="H104" i="2"/>
  <c r="H103" i="2"/>
  <c r="H102" i="2"/>
  <c r="H101" i="2"/>
  <c r="H100" i="2"/>
  <c r="H99" i="2"/>
  <c r="H98" i="2"/>
  <c r="H97" i="2"/>
  <c r="H96" i="2"/>
  <c r="Q97" i="2"/>
  <c r="Q96" i="2"/>
  <c r="D105" i="2"/>
  <c r="E105" i="2" s="1"/>
  <c r="G105" i="2" s="1"/>
  <c r="D104" i="2"/>
  <c r="E104" i="2" s="1"/>
  <c r="G104" i="2" s="1"/>
  <c r="D103" i="2"/>
  <c r="E103" i="2" s="1"/>
  <c r="G103" i="2" s="1"/>
  <c r="D102" i="2"/>
  <c r="E102" i="2" s="1"/>
  <c r="G102" i="2" s="1"/>
  <c r="D101" i="2"/>
  <c r="E101" i="2" s="1"/>
  <c r="G101" i="2" s="1"/>
  <c r="D100" i="2"/>
  <c r="E100" i="2" s="1"/>
  <c r="G100" i="2" s="1"/>
  <c r="D99" i="2"/>
  <c r="E99" i="2" s="1"/>
  <c r="G99" i="2" s="1"/>
  <c r="D98" i="2"/>
  <c r="E98" i="2" s="1"/>
  <c r="G98" i="2" s="1"/>
  <c r="D97" i="2"/>
  <c r="E97" i="2" s="1"/>
  <c r="G97" i="2" s="1"/>
  <c r="D96" i="2"/>
  <c r="E96" i="2" s="1"/>
  <c r="G96" i="2" s="1"/>
  <c r="D95" i="2"/>
  <c r="E95" i="2" s="1"/>
  <c r="D94" i="2"/>
  <c r="E94" i="2" s="1"/>
  <c r="D93" i="2"/>
  <c r="E93" i="2" s="1"/>
  <c r="D92" i="2"/>
  <c r="E92" i="2" s="1"/>
  <c r="D78" i="2"/>
  <c r="E78" i="2" s="1"/>
  <c r="G78" i="2" s="1"/>
  <c r="D77" i="2"/>
  <c r="E77" i="2" s="1"/>
  <c r="G77" i="2" s="1"/>
  <c r="D76" i="2"/>
  <c r="E76" i="2" s="1"/>
  <c r="G76" i="2" s="1"/>
  <c r="D75" i="2"/>
  <c r="E75" i="2" s="1"/>
  <c r="G75" i="2" s="1"/>
  <c r="D74" i="2"/>
  <c r="E74" i="2" s="1"/>
  <c r="G74" i="2" s="1"/>
  <c r="D73" i="2"/>
  <c r="E73" i="2" s="1"/>
  <c r="G73" i="2" s="1"/>
  <c r="D68" i="2"/>
  <c r="E68" i="2" s="1"/>
  <c r="G68" i="2" s="1"/>
  <c r="D61" i="2"/>
  <c r="E61" i="2" s="1"/>
  <c r="G61" i="2" s="1"/>
  <c r="D53" i="2"/>
  <c r="E53" i="2" s="1"/>
  <c r="G53" i="2" s="1"/>
  <c r="D37" i="2"/>
  <c r="E37" i="2" s="1"/>
  <c r="G37" i="2" s="1"/>
  <c r="D51" i="2"/>
  <c r="E51" i="2" s="1"/>
  <c r="D28" i="2"/>
  <c r="E28" i="2" s="1"/>
  <c r="D21" i="2"/>
  <c r="E21" i="2" s="1"/>
  <c r="D8" i="2"/>
  <c r="E8" i="2" s="1"/>
  <c r="D91" i="2"/>
  <c r="E91" i="2" s="1"/>
  <c r="D90" i="2"/>
  <c r="E90" i="2" s="1"/>
  <c r="D56" i="2"/>
  <c r="D55" i="2"/>
  <c r="D54" i="2"/>
  <c r="D52" i="2"/>
  <c r="D57" i="2"/>
  <c r="E57" i="2" s="1"/>
  <c r="G57" i="2" s="1"/>
  <c r="D89" i="2"/>
  <c r="E89" i="2" s="1"/>
  <c r="G89" i="2" s="1"/>
  <c r="D88" i="2"/>
  <c r="E88" i="2" s="1"/>
  <c r="G88" i="2" s="1"/>
  <c r="D87" i="2"/>
  <c r="E87" i="2" s="1"/>
  <c r="G87" i="2" s="1"/>
  <c r="D86" i="2"/>
  <c r="E86" i="2" s="1"/>
  <c r="G86" i="2" s="1"/>
  <c r="D85" i="2"/>
  <c r="E85" i="2" s="1"/>
  <c r="G85" i="2" s="1"/>
  <c r="D84" i="2"/>
  <c r="E84" i="2" s="1"/>
  <c r="G84" i="2" s="1"/>
  <c r="D83" i="2"/>
  <c r="E83" i="2" s="1"/>
  <c r="G83" i="2" s="1"/>
  <c r="D82" i="2"/>
  <c r="E82" i="2" s="1"/>
  <c r="G82" i="2" s="1"/>
  <c r="D81" i="2"/>
  <c r="E81" i="2" s="1"/>
  <c r="G81" i="2" s="1"/>
  <c r="D80" i="2"/>
  <c r="E80" i="2" s="1"/>
  <c r="G80" i="2" s="1"/>
  <c r="D79" i="2"/>
  <c r="E79" i="2" s="1"/>
  <c r="G79" i="2" s="1"/>
  <c r="D72" i="2"/>
  <c r="E72" i="2" s="1"/>
  <c r="G72" i="2" s="1"/>
  <c r="D71" i="2"/>
  <c r="E71" i="2" s="1"/>
  <c r="G71" i="2" s="1"/>
  <c r="D70" i="2"/>
  <c r="E70" i="2" s="1"/>
  <c r="G70" i="2" s="1"/>
  <c r="D69" i="2"/>
  <c r="E69" i="2" s="1"/>
  <c r="G69" i="2" s="1"/>
  <c r="D67" i="2"/>
  <c r="E67" i="2" s="1"/>
  <c r="G67" i="2" s="1"/>
  <c r="D66" i="2"/>
  <c r="E66" i="2" s="1"/>
  <c r="G66" i="2" s="1"/>
  <c r="D65" i="2"/>
  <c r="E65" i="2" s="1"/>
  <c r="N65" i="2" s="1"/>
  <c r="D64" i="2"/>
  <c r="E64" i="2" s="1"/>
  <c r="N64" i="2" s="1"/>
  <c r="D63" i="2"/>
  <c r="E63" i="2" s="1"/>
  <c r="N63" i="2" s="1"/>
  <c r="D62" i="2"/>
  <c r="E62" i="2" s="1"/>
  <c r="N62" i="2" s="1"/>
  <c r="D60" i="2"/>
  <c r="E60" i="2" s="1"/>
  <c r="N60" i="2" s="1"/>
  <c r="P60" i="2" s="1"/>
  <c r="D59" i="2"/>
  <c r="E59" i="2" s="1"/>
  <c r="G59" i="2" s="1"/>
  <c r="D58" i="2"/>
  <c r="E58" i="2" s="1"/>
  <c r="G58" i="2" s="1"/>
  <c r="D50" i="2"/>
  <c r="E50" i="2" s="1"/>
  <c r="N50" i="2" s="1"/>
  <c r="P50" i="2" s="1"/>
  <c r="D49" i="2"/>
  <c r="E49" i="2" s="1"/>
  <c r="D48" i="2"/>
  <c r="E48" i="2" s="1"/>
  <c r="D47" i="2"/>
  <c r="E47" i="2" s="1"/>
  <c r="N47" i="2" s="1"/>
  <c r="P47" i="2" s="1"/>
  <c r="D46" i="2"/>
  <c r="E46" i="2" s="1"/>
  <c r="G46" i="2" s="1"/>
  <c r="D45" i="2"/>
  <c r="E45" i="2" s="1"/>
  <c r="G45" i="2" s="1"/>
  <c r="D44" i="2"/>
  <c r="E44" i="2" s="1"/>
  <c r="G44" i="2" s="1"/>
  <c r="D43" i="2"/>
  <c r="E43" i="2" s="1"/>
  <c r="D42" i="2"/>
  <c r="E42" i="2" s="1"/>
  <c r="D41" i="2"/>
  <c r="E41" i="2" s="1"/>
  <c r="D40" i="2"/>
  <c r="E40" i="2" s="1"/>
  <c r="N40" i="2" s="1"/>
  <c r="P40" i="2" s="1"/>
  <c r="D39" i="2"/>
  <c r="E39" i="2" s="1"/>
  <c r="G39" i="2" s="1"/>
  <c r="D38" i="2"/>
  <c r="E38" i="2" s="1"/>
  <c r="G38" i="2" s="1"/>
  <c r="D36" i="2"/>
  <c r="E36" i="2" s="1"/>
  <c r="G36" i="2" s="1"/>
  <c r="D35" i="2"/>
  <c r="E35" i="2" s="1"/>
  <c r="D34" i="2"/>
  <c r="E34" i="2" s="1"/>
  <c r="D33" i="2"/>
  <c r="E33" i="2" s="1"/>
  <c r="D32" i="2"/>
  <c r="E32" i="2" s="1"/>
  <c r="N32" i="2" s="1"/>
  <c r="P32" i="2" s="1"/>
  <c r="D31" i="2"/>
  <c r="E31" i="2" s="1"/>
  <c r="G31" i="2" s="1"/>
  <c r="D30" i="2"/>
  <c r="E30" i="2" s="1"/>
  <c r="G30" i="2" s="1"/>
  <c r="D29" i="2"/>
  <c r="E29" i="2" s="1"/>
  <c r="G29" i="2" s="1"/>
  <c r="D27" i="2"/>
  <c r="E27" i="2" s="1"/>
  <c r="N27" i="2" s="1"/>
  <c r="P27" i="2" s="1"/>
  <c r="D26" i="2"/>
  <c r="E26" i="2" s="1"/>
  <c r="N26" i="2" s="1"/>
  <c r="P26" i="2" s="1"/>
  <c r="D25" i="2"/>
  <c r="E25" i="2" s="1"/>
  <c r="N25" i="2" s="1"/>
  <c r="P25" i="2" s="1"/>
  <c r="D24" i="2"/>
  <c r="E24" i="2" s="1"/>
  <c r="G24" i="2" s="1"/>
  <c r="D23" i="2"/>
  <c r="E23" i="2" s="1"/>
  <c r="G23" i="2" s="1"/>
  <c r="D22" i="2"/>
  <c r="E22" i="2" s="1"/>
  <c r="G22" i="2" s="1"/>
  <c r="D20" i="2"/>
  <c r="E20" i="2" s="1"/>
  <c r="D19" i="2"/>
  <c r="E19" i="2" s="1"/>
  <c r="D18" i="2"/>
  <c r="E18" i="2" s="1"/>
  <c r="D17" i="2"/>
  <c r="E17" i="2" s="1"/>
  <c r="D16" i="2"/>
  <c r="E16" i="2" s="1"/>
  <c r="G16" i="2" s="1"/>
  <c r="D15" i="2"/>
  <c r="E15" i="2" s="1"/>
  <c r="G15" i="2" s="1"/>
  <c r="D14" i="2"/>
  <c r="E14" i="2" s="1"/>
  <c r="G14" i="2" s="1"/>
  <c r="D13" i="2"/>
  <c r="E13" i="2" s="1"/>
  <c r="D12" i="2"/>
  <c r="E12" i="2" s="1"/>
  <c r="D11" i="2"/>
  <c r="E11" i="2" s="1"/>
  <c r="D10" i="2"/>
  <c r="E10" i="2" s="1"/>
  <c r="D9" i="2"/>
  <c r="E9" i="2" s="1"/>
  <c r="G9" i="2" s="1"/>
  <c r="D7" i="2"/>
  <c r="E7" i="2" s="1"/>
  <c r="G7" i="2" s="1"/>
  <c r="D6" i="2"/>
  <c r="E6" i="2" s="1"/>
  <c r="G6" i="2" s="1"/>
  <c r="D5" i="2"/>
  <c r="E5" i="2" s="1"/>
  <c r="D4" i="2"/>
  <c r="E4" i="2" s="1"/>
  <c r="D3" i="2"/>
  <c r="E3" i="2" s="1"/>
  <c r="G3" i="2" s="1"/>
  <c r="N97" i="2" l="1"/>
  <c r="P97" i="2" s="1"/>
  <c r="N98" i="2"/>
  <c r="P98" i="2" s="1"/>
  <c r="N99" i="2"/>
  <c r="P99" i="2" s="1"/>
  <c r="N100" i="2"/>
  <c r="P100" i="2" s="1"/>
  <c r="N101" i="2"/>
  <c r="P101" i="2" s="1"/>
  <c r="N102" i="2"/>
  <c r="P102" i="2" s="1"/>
  <c r="N103" i="2"/>
  <c r="P103" i="2" s="1"/>
  <c r="N104" i="2"/>
  <c r="P104" i="2" s="1"/>
  <c r="N105" i="2"/>
  <c r="P105" i="2" s="1"/>
  <c r="N96" i="2"/>
  <c r="P96" i="2" s="1"/>
  <c r="N95" i="2"/>
  <c r="P95" i="2" s="1"/>
  <c r="G95" i="2"/>
  <c r="N94" i="2"/>
  <c r="P94" i="2" s="1"/>
  <c r="G94" i="2"/>
  <c r="N93" i="2"/>
  <c r="P93" i="2" s="1"/>
  <c r="G93" i="2"/>
  <c r="N92" i="2"/>
  <c r="P92" i="2" s="1"/>
  <c r="G92" i="2"/>
  <c r="N78" i="2"/>
  <c r="P78" i="2" s="1"/>
  <c r="N77" i="2"/>
  <c r="P77" i="2" s="1"/>
  <c r="N76" i="2"/>
  <c r="P76" i="2" s="1"/>
  <c r="N75" i="2"/>
  <c r="P75" i="2" s="1"/>
  <c r="N74" i="2"/>
  <c r="P74" i="2" s="1"/>
  <c r="N73" i="2"/>
  <c r="P73" i="2" s="1"/>
  <c r="N68" i="2"/>
  <c r="P68" i="2" s="1"/>
  <c r="N61" i="2"/>
  <c r="P61" i="2" s="1"/>
  <c r="N53" i="2"/>
  <c r="P53" i="2" s="1"/>
  <c r="N37" i="2"/>
  <c r="P37" i="2" s="1"/>
  <c r="E52" i="2"/>
  <c r="N52" i="2" s="1"/>
  <c r="P52" i="2" s="1"/>
  <c r="E54" i="2"/>
  <c r="N54" i="2" s="1"/>
  <c r="P54" i="2" s="1"/>
  <c r="E55" i="2"/>
  <c r="N55" i="2" s="1"/>
  <c r="P55" i="2" s="1"/>
  <c r="E56" i="2"/>
  <c r="N51" i="2"/>
  <c r="P51" i="2" s="1"/>
  <c r="N91" i="2"/>
  <c r="P91" i="2" s="1"/>
  <c r="G91" i="2"/>
  <c r="N21" i="2"/>
  <c r="P21" i="2" s="1"/>
  <c r="G21" i="2"/>
  <c r="N90" i="2"/>
  <c r="P90" i="2" s="1"/>
  <c r="G90" i="2"/>
  <c r="N8" i="2"/>
  <c r="P8" i="2" s="1"/>
  <c r="G8" i="2"/>
  <c r="N28" i="2"/>
  <c r="P28" i="2" s="1"/>
  <c r="G28" i="2"/>
  <c r="P64" i="2"/>
  <c r="P65" i="2"/>
  <c r="N89" i="2"/>
  <c r="P89" i="2" s="1"/>
  <c r="P62" i="2"/>
  <c r="P63" i="2"/>
  <c r="N88" i="2"/>
  <c r="P88" i="2" s="1"/>
  <c r="N3" i="2"/>
  <c r="P3" i="2" s="1"/>
  <c r="N59" i="2"/>
  <c r="P59" i="2" s="1"/>
  <c r="N70" i="2"/>
  <c r="P70" i="2" s="1"/>
  <c r="N71" i="2"/>
  <c r="P71" i="2" s="1"/>
  <c r="N72" i="2"/>
  <c r="P72" i="2" s="1"/>
  <c r="N79" i="2"/>
  <c r="P79" i="2" s="1"/>
  <c r="N80" i="2"/>
  <c r="P80" i="2" s="1"/>
  <c r="N67" i="2"/>
  <c r="P67" i="2" s="1"/>
  <c r="N69" i="2"/>
  <c r="P69" i="2" s="1"/>
  <c r="N57" i="2"/>
  <c r="P57" i="2" s="1"/>
  <c r="N81" i="2"/>
  <c r="P81" i="2" s="1"/>
  <c r="N58" i="2"/>
  <c r="P58" i="2" s="1"/>
  <c r="N82" i="2"/>
  <c r="P82" i="2" s="1"/>
  <c r="N85" i="2"/>
  <c r="P85" i="2" s="1"/>
  <c r="N83" i="2"/>
  <c r="P83" i="2" s="1"/>
  <c r="N84" i="2"/>
  <c r="P84" i="2" s="1"/>
  <c r="N86" i="2"/>
  <c r="P86" i="2" s="1"/>
  <c r="N66" i="2"/>
  <c r="P66" i="2" s="1"/>
  <c r="N87" i="2"/>
  <c r="P87" i="2" s="1"/>
  <c r="G64" i="2"/>
  <c r="G65" i="2"/>
  <c r="G62" i="2"/>
  <c r="G63" i="2"/>
  <c r="N9" i="2"/>
  <c r="P9" i="2" s="1"/>
  <c r="N15" i="2"/>
  <c r="P15" i="2" s="1"/>
  <c r="N22" i="2"/>
  <c r="P22" i="2" s="1"/>
  <c r="N7" i="2"/>
  <c r="P7" i="2" s="1"/>
  <c r="N24" i="2"/>
  <c r="P24" i="2" s="1"/>
  <c r="N14" i="2"/>
  <c r="P14" i="2" s="1"/>
  <c r="N16" i="2"/>
  <c r="P16" i="2" s="1"/>
  <c r="N6" i="2"/>
  <c r="P6" i="2" s="1"/>
  <c r="N23" i="2"/>
  <c r="P23" i="2" s="1"/>
  <c r="N12" i="2"/>
  <c r="P12" i="2" s="1"/>
  <c r="G12" i="2"/>
  <c r="N33" i="2"/>
  <c r="P33" i="2" s="1"/>
  <c r="G33" i="2"/>
  <c r="N41" i="2"/>
  <c r="P41" i="2" s="1"/>
  <c r="G41" i="2"/>
  <c r="N48" i="2"/>
  <c r="P48" i="2" s="1"/>
  <c r="G48" i="2"/>
  <c r="G20" i="2"/>
  <c r="N20" i="2"/>
  <c r="P20" i="2" s="1"/>
  <c r="N11" i="2"/>
  <c r="P11" i="2" s="1"/>
  <c r="G11" i="2"/>
  <c r="N19" i="2"/>
  <c r="P19" i="2" s="1"/>
  <c r="G19" i="2"/>
  <c r="N10" i="2"/>
  <c r="P10" i="2" s="1"/>
  <c r="G10" i="2"/>
  <c r="N18" i="2"/>
  <c r="P18" i="2" s="1"/>
  <c r="G18" i="2"/>
  <c r="N17" i="2"/>
  <c r="P17" i="2" s="1"/>
  <c r="G17" i="2"/>
  <c r="G5" i="2"/>
  <c r="N5" i="2"/>
  <c r="P5" i="2" s="1"/>
  <c r="N35" i="2"/>
  <c r="P35" i="2" s="1"/>
  <c r="G35" i="2"/>
  <c r="N43" i="2"/>
  <c r="P43" i="2" s="1"/>
  <c r="G43" i="2"/>
  <c r="G50" i="2"/>
  <c r="G13" i="2"/>
  <c r="N13" i="2"/>
  <c r="P13" i="2" s="1"/>
  <c r="N34" i="2"/>
  <c r="P34" i="2" s="1"/>
  <c r="G34" i="2"/>
  <c r="N42" i="2"/>
  <c r="P42" i="2" s="1"/>
  <c r="G42" i="2"/>
  <c r="N49" i="2"/>
  <c r="P49" i="2" s="1"/>
  <c r="G49" i="2"/>
  <c r="G25" i="2"/>
  <c r="G26" i="2"/>
  <c r="G27" i="2"/>
  <c r="G32" i="2"/>
  <c r="G40" i="2"/>
  <c r="G47" i="2"/>
  <c r="G60" i="2"/>
  <c r="N29" i="2"/>
  <c r="P29" i="2" s="1"/>
  <c r="N30" i="2"/>
  <c r="P30" i="2" s="1"/>
  <c r="N31" i="2"/>
  <c r="P31" i="2" s="1"/>
  <c r="N36" i="2"/>
  <c r="P36" i="2" s="1"/>
  <c r="N38" i="2"/>
  <c r="P38" i="2" s="1"/>
  <c r="N39" i="2"/>
  <c r="P39" i="2" s="1"/>
  <c r="N44" i="2"/>
  <c r="P44" i="2" s="1"/>
  <c r="N45" i="2"/>
  <c r="P45" i="2" s="1"/>
  <c r="N46" i="2"/>
  <c r="P46" i="2" s="1"/>
  <c r="N4" i="2"/>
  <c r="P4" i="2" s="1"/>
  <c r="G4" i="2"/>
  <c r="G56" i="2" l="1"/>
  <c r="N56" i="2"/>
  <c r="P56" i="2" s="1"/>
  <c r="G55" i="2"/>
  <c r="G54" i="2"/>
  <c r="G52" i="2"/>
  <c r="G51" i="2"/>
</calcChain>
</file>

<file path=xl/sharedStrings.xml><?xml version="1.0" encoding="utf-8"?>
<sst xmlns="http://schemas.openxmlformats.org/spreadsheetml/2006/main" count="1611" uniqueCount="413">
  <si>
    <t xml:space="preserve"> - General order info  -------------------------</t>
  </si>
  <si>
    <t xml:space="preserve">  - Loading info -----------------------------------------------------------------------------------------------------------</t>
  </si>
  <si>
    <t xml:space="preserve"> - Unloading info -----------------------------------------------------------------------------------------------------------------------</t>
  </si>
  <si>
    <t>-  Goods --------------------------------------------</t>
  </si>
  <si>
    <t xml:space="preserve">Sell-to Customer No. </t>
  </si>
  <si>
    <t>Reference</t>
  </si>
  <si>
    <t>Order type</t>
  </si>
  <si>
    <t>Order date</t>
  </si>
  <si>
    <t>Date From</t>
  </si>
  <si>
    <t>Time From</t>
  </si>
  <si>
    <t>Date To</t>
  </si>
  <si>
    <t>Time To</t>
  </si>
  <si>
    <t>Name</t>
  </si>
  <si>
    <t>Address</t>
  </si>
  <si>
    <t>Post Code</t>
  </si>
  <si>
    <t>City</t>
  </si>
  <si>
    <t>Country Code</t>
  </si>
  <si>
    <t>Type</t>
  </si>
  <si>
    <t>Quantity</t>
  </si>
  <si>
    <t>Unit Of Measure</t>
  </si>
  <si>
    <t>Description</t>
  </si>
  <si>
    <t>Gross Weight</t>
  </si>
  <si>
    <t>CUS00002</t>
  </si>
  <si>
    <t>REF0000001</t>
  </si>
  <si>
    <t>LTL</t>
  </si>
  <si>
    <t>Demo Logistics B.V.</t>
  </si>
  <si>
    <t>Galileïlaan 23b</t>
  </si>
  <si>
    <t>6716 BP</t>
  </si>
  <si>
    <t>Ede</t>
  </si>
  <si>
    <t>NL</t>
  </si>
  <si>
    <t>Demo Store Amsterdam IV</t>
  </si>
  <si>
    <t>Nieuwezijds Voorburgwal 67</t>
  </si>
  <si>
    <t>1012 RE</t>
  </si>
  <si>
    <t>Amsterdam</t>
  </si>
  <si>
    <t>General</t>
  </si>
  <si>
    <t>BLOCK</t>
  </si>
  <si>
    <t>General Cargo</t>
  </si>
  <si>
    <t>REF0000004</t>
  </si>
  <si>
    <t>Demo Store Oss</t>
  </si>
  <si>
    <t>Kloosterstraat 6</t>
  </si>
  <si>
    <t>5349 AB</t>
  </si>
  <si>
    <t>Oss</t>
  </si>
  <si>
    <t>EURO</t>
  </si>
  <si>
    <t>REF0000008</t>
  </si>
  <si>
    <t>Demo Store Breda</t>
  </si>
  <si>
    <t>Minervum 7061</t>
  </si>
  <si>
    <t>4817 ZK</t>
  </si>
  <si>
    <t>Breda</t>
  </si>
  <si>
    <t>REF0000010</t>
  </si>
  <si>
    <t>Demo Store Maastricht</t>
  </si>
  <si>
    <t>Markt 3</t>
  </si>
  <si>
    <t>6211 CK</t>
  </si>
  <si>
    <t>Maastricht</t>
  </si>
  <si>
    <t>REF0000011</t>
  </si>
  <si>
    <t>Demo Store Venlo</t>
  </si>
  <si>
    <t>Voltastraat 24</t>
  </si>
  <si>
    <t>5928 PD</t>
  </si>
  <si>
    <t>Venlo</t>
  </si>
  <si>
    <t>CUS00001</t>
  </si>
  <si>
    <t>PO26046224</t>
  </si>
  <si>
    <t>Demo Store Arnhem</t>
  </si>
  <si>
    <t>Utrechtseweg 68</t>
  </si>
  <si>
    <t>6812 AH</t>
  </si>
  <si>
    <t>Arnhem</t>
  </si>
  <si>
    <t>Demo Store Sevilla</t>
  </si>
  <si>
    <t>Avenida de la Constitución 14</t>
  </si>
  <si>
    <t>41001</t>
  </si>
  <si>
    <t>Sevilla</t>
  </si>
  <si>
    <t>ES</t>
  </si>
  <si>
    <t>REF0000012</t>
  </si>
  <si>
    <t>Demo Store Amsterdam II</t>
  </si>
  <si>
    <t>Damrak 1</t>
  </si>
  <si>
    <t>1012 LG</t>
  </si>
  <si>
    <t>REF0000018</t>
  </si>
  <si>
    <t>Demo Store Emmen</t>
  </si>
  <si>
    <t>Innovatielaan 1</t>
  </si>
  <si>
    <t>7741 KT</t>
  </si>
  <si>
    <t>Emmen</t>
  </si>
  <si>
    <t>REF0000022</t>
  </si>
  <si>
    <t>Demo Store Alkmaar</t>
  </si>
  <si>
    <t>Edisonweg 1</t>
  </si>
  <si>
    <t>1821 BN</t>
  </si>
  <si>
    <t>Alkmaar</t>
  </si>
  <si>
    <t>REF0000026</t>
  </si>
  <si>
    <t>Demo Store Zwolle</t>
  </si>
  <si>
    <t>Meeuwenlaan 2</t>
  </si>
  <si>
    <t>8011 BZ</t>
  </si>
  <si>
    <t>Zwolle</t>
  </si>
  <si>
    <t>REF0000029</t>
  </si>
  <si>
    <t>Demo Store Nijmegen</t>
  </si>
  <si>
    <t>Gerstweg 2</t>
  </si>
  <si>
    <t>6534 AE</t>
  </si>
  <si>
    <t>Nijmegen</t>
  </si>
  <si>
    <t>REF0000033</t>
  </si>
  <si>
    <t>Demo Store Enschede</t>
  </si>
  <si>
    <t>Capitool 10</t>
  </si>
  <si>
    <t>7521 PL</t>
  </si>
  <si>
    <t>Enschede</t>
  </si>
  <si>
    <t>REF0000038</t>
  </si>
  <si>
    <t>Demo Store Leiden</t>
  </si>
  <si>
    <t>Einsteinweg 101</t>
  </si>
  <si>
    <t>2333 CB</t>
  </si>
  <si>
    <t>Leiden</t>
  </si>
  <si>
    <t>REF0000040</t>
  </si>
  <si>
    <t>REF0000042</t>
  </si>
  <si>
    <t>Demo Store Tilburg</t>
  </si>
  <si>
    <t>Oudenstaart 1</t>
  </si>
  <si>
    <t>5047 TK</t>
  </si>
  <si>
    <t>Tilburg</t>
  </si>
  <si>
    <t>REF0000047</t>
  </si>
  <si>
    <t>Demo Store Den Haag II</t>
  </si>
  <si>
    <t>Korte Poten 2</t>
  </si>
  <si>
    <t>2511 EB</t>
  </si>
  <si>
    <t>Den Haag</t>
  </si>
  <si>
    <t>REF0000063</t>
  </si>
  <si>
    <t>Demo Store Rotterdam II</t>
  </si>
  <si>
    <t>Lijnbaan 150</t>
  </si>
  <si>
    <t>3012 ER</t>
  </si>
  <si>
    <t>Rotterdam</t>
  </si>
  <si>
    <t>REF0000074</t>
  </si>
  <si>
    <t>Demo Store Roosendaal</t>
  </si>
  <si>
    <t>Borchwerf 5</t>
  </si>
  <si>
    <t>4704 RG</t>
  </si>
  <si>
    <t>Roosendaal</t>
  </si>
  <si>
    <t>PO26046331</t>
  </si>
  <si>
    <t>Demo Store Madrid II</t>
  </si>
  <si>
    <t>Gran Vía 32</t>
  </si>
  <si>
    <t>28013</t>
  </si>
  <si>
    <t>Madrid</t>
  </si>
  <si>
    <t>REF0000078</t>
  </si>
  <si>
    <t>Demo Store Apeldoorn</t>
  </si>
  <si>
    <t>Hoofdstraat 5</t>
  </si>
  <si>
    <t>7311 KA</t>
  </si>
  <si>
    <t>Apeldoorn</t>
  </si>
  <si>
    <t>REF0000085</t>
  </si>
  <si>
    <t>Demo Store Roermond</t>
  </si>
  <si>
    <t>Industrieweg 15</t>
  </si>
  <si>
    <t>6045 JG</t>
  </si>
  <si>
    <t>Roermond</t>
  </si>
  <si>
    <t>REF0000089</t>
  </si>
  <si>
    <t>Demo Store Leeuwarden</t>
  </si>
  <si>
    <t>Snekerkade 1</t>
  </si>
  <si>
    <t>8911 AA</t>
  </si>
  <si>
    <t>Leeuwarden</t>
  </si>
  <si>
    <t>REF0000093</t>
  </si>
  <si>
    <t>Demo Store Rotterdam</t>
  </si>
  <si>
    <t>Coolsingel 105</t>
  </si>
  <si>
    <t>3012 AG</t>
  </si>
  <si>
    <t>REF0000096</t>
  </si>
  <si>
    <t>Demo Store Utrecht</t>
  </si>
  <si>
    <t>Papendorpseweg 100</t>
  </si>
  <si>
    <t>3528 BJ</t>
  </si>
  <si>
    <t>Utrecht</t>
  </si>
  <si>
    <t>REF0000101</t>
  </si>
  <si>
    <t>Demo Store Heerlen</t>
  </si>
  <si>
    <t>Oude Lindestraat 70</t>
  </si>
  <si>
    <t>6411 EJ</t>
  </si>
  <si>
    <t>Heerlen</t>
  </si>
  <si>
    <t>PO26046338</t>
  </si>
  <si>
    <t>Demo Store Barcelona</t>
  </si>
  <si>
    <t>La Rambla 120</t>
  </si>
  <si>
    <t>08002</t>
  </si>
  <si>
    <t>Barcelona</t>
  </si>
  <si>
    <t>REF0000107</t>
  </si>
  <si>
    <t>REF0000109</t>
  </si>
  <si>
    <t>Demo Store Groningen</t>
  </si>
  <si>
    <t>Concourslaan 17</t>
  </si>
  <si>
    <t>9727 KC</t>
  </si>
  <si>
    <t>Groningen</t>
  </si>
  <si>
    <t>REF0000112</t>
  </si>
  <si>
    <t>Demo Store Drachten</t>
  </si>
  <si>
    <t>Oliemolenstraat 3</t>
  </si>
  <si>
    <t>9203 ZN</t>
  </si>
  <si>
    <t>Drachten</t>
  </si>
  <si>
    <t>REF0000118</t>
  </si>
  <si>
    <t>Demo Store Almelo</t>
  </si>
  <si>
    <t>Bedrijvenpark Twente 32</t>
  </si>
  <si>
    <t>7602 KA</t>
  </si>
  <si>
    <t>Almelo</t>
  </si>
  <si>
    <t>REF0000126</t>
  </si>
  <si>
    <t>Demo Store Heerenveen</t>
  </si>
  <si>
    <t>Industrieweg 4</t>
  </si>
  <si>
    <t>8444 AR</t>
  </si>
  <si>
    <t>Heerenveen</t>
  </si>
  <si>
    <t>REF0000135</t>
  </si>
  <si>
    <t>Demo Store Eindhoven</t>
  </si>
  <si>
    <t>Stationsplein 10</t>
  </si>
  <si>
    <t>5611 AB</t>
  </si>
  <si>
    <t>Eindhoven</t>
  </si>
  <si>
    <t>REF0000138</t>
  </si>
  <si>
    <t>Demo Store Bergen</t>
  </si>
  <si>
    <t>Bryggen 33</t>
  </si>
  <si>
    <t>5003</t>
  </si>
  <si>
    <t>Bergen</t>
  </si>
  <si>
    <t>NO</t>
  </si>
  <si>
    <t>REF0000141</t>
  </si>
  <si>
    <t>Demo Store Amersfoort</t>
  </si>
  <si>
    <t>Stationsplein 4</t>
  </si>
  <si>
    <t>3818 LE</t>
  </si>
  <si>
    <t>Amersfoort</t>
  </si>
  <si>
    <t>CUS00004</t>
  </si>
  <si>
    <t>TOAX-05432</t>
  </si>
  <si>
    <t>Demo Store Düsseldorf</t>
  </si>
  <si>
    <t>Königsallee 60</t>
  </si>
  <si>
    <t>Düsseldorf</t>
  </si>
  <si>
    <t>DE</t>
  </si>
  <si>
    <t>REF0000142</t>
  </si>
  <si>
    <t>Demo Store Den Haag</t>
  </si>
  <si>
    <t>Grote Marktstraat 27</t>
  </si>
  <si>
    <t>2511 BJ</t>
  </si>
  <si>
    <t>REF0000143</t>
  </si>
  <si>
    <t>Demo Store Schiphol</t>
  </si>
  <si>
    <t>Schiphol Boulevard 101</t>
  </si>
  <si>
    <t>1118 BG</t>
  </si>
  <si>
    <t>Schiphol</t>
  </si>
  <si>
    <t>REF0000156</t>
  </si>
  <si>
    <t>Demo Store Papendrecht</t>
  </si>
  <si>
    <t>Anthony Fokkerweg 1</t>
  </si>
  <si>
    <t>3351 JT</t>
  </si>
  <si>
    <t>Papendrecht</t>
  </si>
  <si>
    <t>REF0000163</t>
  </si>
  <si>
    <t>Demo Store Velsen-Noord</t>
  </si>
  <si>
    <t>Wenckebachstraat 1</t>
  </si>
  <si>
    <t xml:space="preserve">1951 JZ </t>
  </si>
  <si>
    <t>Velsen-Noord</t>
  </si>
  <si>
    <t>REF0000171</t>
  </si>
  <si>
    <t>Demo Store Amsterdam</t>
  </si>
  <si>
    <t>Oudezijds Voorburgwal 197</t>
  </si>
  <si>
    <t>1012 EX</t>
  </si>
  <si>
    <t>REF0000177</t>
  </si>
  <si>
    <t>Demo Store Apeldoorn II</t>
  </si>
  <si>
    <t>Laan van Malkenschoten 20</t>
  </si>
  <si>
    <t>7333 NP</t>
  </si>
  <si>
    <t>REF0000181</t>
  </si>
  <si>
    <t>Demo Store Den Haag III</t>
  </si>
  <si>
    <t>Laan van Nieuw-Oost-Indië 123</t>
  </si>
  <si>
    <t>2593 BM</t>
  </si>
  <si>
    <t>PO26031801</t>
  </si>
  <si>
    <t>FTL</t>
  </si>
  <si>
    <t>PO26042620</t>
  </si>
  <si>
    <t>PO26043281</t>
  </si>
  <si>
    <t>Demo Store Middelburg</t>
  </si>
  <si>
    <t>Arnesteinweg 43</t>
  </si>
  <si>
    <t>4338 PD</t>
  </si>
  <si>
    <t>Middelburg</t>
  </si>
  <si>
    <t>PO26043864</t>
  </si>
  <si>
    <t>PO26045201</t>
  </si>
  <si>
    <t>PO26045290</t>
  </si>
  <si>
    <t>REF000001</t>
  </si>
  <si>
    <t>REF0000248</t>
  </si>
  <si>
    <t>TOAX-06318</t>
  </si>
  <si>
    <t>Demo Store München</t>
  </si>
  <si>
    <t>Marienplatz 1</t>
  </si>
  <si>
    <t>München</t>
  </si>
  <si>
    <t>REF0000263</t>
  </si>
  <si>
    <t>REF0000275</t>
  </si>
  <si>
    <t>REF0000298</t>
  </si>
  <si>
    <t>PO26045305</t>
  </si>
  <si>
    <t>Demo Store Gent</t>
  </si>
  <si>
    <t>Korenmarkt 3</t>
  </si>
  <si>
    <t>9000</t>
  </si>
  <si>
    <t>Gent</t>
  </si>
  <si>
    <t>BE</t>
  </si>
  <si>
    <t>PO26045331</t>
  </si>
  <si>
    <t>Demo Store Antwerpen</t>
  </si>
  <si>
    <t>Meir 50</t>
  </si>
  <si>
    <t>2000</t>
  </si>
  <si>
    <t>Antwerpen</t>
  </si>
  <si>
    <t>PO26045348</t>
  </si>
  <si>
    <t>Demo Store Liège</t>
  </si>
  <si>
    <t>Place Saint-Lambert 27</t>
  </si>
  <si>
    <t>4000</t>
  </si>
  <si>
    <t>Liège</t>
  </si>
  <si>
    <t>PO26045702</t>
  </si>
  <si>
    <t>Demo Store Bruxelles</t>
  </si>
  <si>
    <t>Rue Neuve 111</t>
  </si>
  <si>
    <t>1000</t>
  </si>
  <si>
    <t>Bruxelles</t>
  </si>
  <si>
    <t>TOAX-07290</t>
  </si>
  <si>
    <t>Demo Store Köln</t>
  </si>
  <si>
    <t>Hohe Straße 68</t>
  </si>
  <si>
    <t>Köln</t>
  </si>
  <si>
    <t>PO26045754</t>
  </si>
  <si>
    <t>Demo Store Bruxelles II</t>
  </si>
  <si>
    <t>Avenue Louise 326</t>
  </si>
  <si>
    <t>1050</t>
  </si>
  <si>
    <t>PO26045824</t>
  </si>
  <si>
    <t>80331</t>
  </si>
  <si>
    <t>PO26045941</t>
  </si>
  <si>
    <t>Demo Factory Hamburg</t>
  </si>
  <si>
    <t>Neuer Wall 72</t>
  </si>
  <si>
    <t>20354</t>
  </si>
  <si>
    <t>Hamburg</t>
  </si>
  <si>
    <t>PO26045657</t>
  </si>
  <si>
    <t>Demo Factory Berlin</t>
  </si>
  <si>
    <t>Schlossstraße 10</t>
  </si>
  <si>
    <t>12163</t>
  </si>
  <si>
    <t>Berlin</t>
  </si>
  <si>
    <t>PO26045751</t>
  </si>
  <si>
    <t>Demo Store Frankfurt am Main</t>
  </si>
  <si>
    <t>Zeil 106</t>
  </si>
  <si>
    <t>60313</t>
  </si>
  <si>
    <t>Frankfurt am Main</t>
  </si>
  <si>
    <t>40212</t>
  </si>
  <si>
    <t>TOAX-07345</t>
  </si>
  <si>
    <t>PO26045879</t>
  </si>
  <si>
    <t>Demo Store Lyon</t>
  </si>
  <si>
    <t>Place Bellecour 4</t>
  </si>
  <si>
    <t>69002</t>
  </si>
  <si>
    <t>Lyon</t>
  </si>
  <si>
    <t>FR</t>
  </si>
  <si>
    <t>PO26045981</t>
  </si>
  <si>
    <t>Demo Store Paris</t>
  </si>
  <si>
    <t>Rue de Rivoli 99</t>
  </si>
  <si>
    <t>75001</t>
  </si>
  <si>
    <t>Paris</t>
  </si>
  <si>
    <t>PO26046015</t>
  </si>
  <si>
    <t>Demo Store Dijon</t>
  </si>
  <si>
    <t>Rue de la Liberté 22</t>
  </si>
  <si>
    <t>21000</t>
  </si>
  <si>
    <t>Dijon</t>
  </si>
  <si>
    <t>PO26046022</t>
  </si>
  <si>
    <t>Demo Store Bordeaux</t>
  </si>
  <si>
    <t>Rue Sainte-Catherine 12</t>
  </si>
  <si>
    <t>33000</t>
  </si>
  <si>
    <t>Bordeaux</t>
  </si>
  <si>
    <t>TOAX-07890</t>
  </si>
  <si>
    <t>TOAX-08004</t>
  </si>
  <si>
    <t>TOAX-08176</t>
  </si>
  <si>
    <t>TOAX-08235</t>
  </si>
  <si>
    <t>TOAX-08348</t>
  </si>
  <si>
    <t>TOAX-08405</t>
  </si>
  <si>
    <t>PO26046038</t>
  </si>
  <si>
    <t>Demo Store Marseille</t>
  </si>
  <si>
    <t>La Canebière 100</t>
  </si>
  <si>
    <t>13001</t>
  </si>
  <si>
    <t>Marseille</t>
  </si>
  <si>
    <t>PO26046052</t>
  </si>
  <si>
    <t>Demo Store Clervaux</t>
  </si>
  <si>
    <t>Grand-Rue 10</t>
  </si>
  <si>
    <t>Clervaux</t>
  </si>
  <si>
    <t>LU</t>
  </si>
  <si>
    <t>PO26046064</t>
  </si>
  <si>
    <t>Demo Store Echternach</t>
  </si>
  <si>
    <t>Route de Berdorf 1</t>
  </si>
  <si>
    <t>Echternach</t>
  </si>
  <si>
    <t>PO26046068</t>
  </si>
  <si>
    <t>Demo Store Esch-sur-Alzette</t>
  </si>
  <si>
    <t>Rue de Luxembourg 66</t>
  </si>
  <si>
    <t>Esch-sur-Alzette</t>
  </si>
  <si>
    <t>PO26046077</t>
  </si>
  <si>
    <t>Demo Store Vianden</t>
  </si>
  <si>
    <t>Rue de la Gare 2</t>
  </si>
  <si>
    <t>Vianden</t>
  </si>
  <si>
    <t>PO26046082</t>
  </si>
  <si>
    <t>Demo Store Luxembourgh</t>
  </si>
  <si>
    <t>Boulevard d’Avranches 24-26</t>
  </si>
  <si>
    <t>Luxembourgh</t>
  </si>
  <si>
    <t>PO26046089</t>
  </si>
  <si>
    <t>Demo Store Leeds</t>
  </si>
  <si>
    <t>The Headrow 18</t>
  </si>
  <si>
    <t>LS1 8TL</t>
  </si>
  <si>
    <t>Leeds</t>
  </si>
  <si>
    <t>GB</t>
  </si>
  <si>
    <t>PO26046090</t>
  </si>
  <si>
    <t>Demo Store Oxford</t>
  </si>
  <si>
    <t>Broad Street 12</t>
  </si>
  <si>
    <t>OX1 3AZ</t>
  </si>
  <si>
    <t>Oxford</t>
  </si>
  <si>
    <t>PO26046105</t>
  </si>
  <si>
    <t>Demo Store London</t>
  </si>
  <si>
    <t>221B Baker Street</t>
  </si>
  <si>
    <t>NW1 6XE</t>
  </si>
  <si>
    <t>London</t>
  </si>
  <si>
    <t>PO26046108</t>
  </si>
  <si>
    <t>Demo Store Manchester II</t>
  </si>
  <si>
    <t>1 King Street</t>
  </si>
  <si>
    <t>M2 6AW</t>
  </si>
  <si>
    <t>Manchester</t>
  </si>
  <si>
    <t>PO26046115</t>
  </si>
  <si>
    <t>Demo Store Edinburgh</t>
  </si>
  <si>
    <t>50 George Square</t>
  </si>
  <si>
    <t>EH8 9JY</t>
  </si>
  <si>
    <t>Edinburgh</t>
  </si>
  <si>
    <t>PO26046204</t>
  </si>
  <si>
    <t>Demo Store Málaga</t>
  </si>
  <si>
    <t>Calle Larios 6</t>
  </si>
  <si>
    <t>29005</t>
  </si>
  <si>
    <t>Málaga</t>
  </si>
  <si>
    <t>PO26046218</t>
  </si>
  <si>
    <t>Demo Store València</t>
  </si>
  <si>
    <t>Calle Colón 25</t>
  </si>
  <si>
    <t>46004</t>
  </si>
  <si>
    <t>València</t>
  </si>
  <si>
    <t>TOAX-09005</t>
  </si>
  <si>
    <t>Demo Store M~nchen</t>
  </si>
  <si>
    <t>TOAX-09024</t>
  </si>
  <si>
    <t>K~nigsallee 60</t>
  </si>
  <si>
    <t>TOAX-09097</t>
  </si>
  <si>
    <t>D60313</t>
  </si>
  <si>
    <t>TOAX-09103</t>
  </si>
  <si>
    <t>K~ln</t>
  </si>
  <si>
    <t>DO260101</t>
  </si>
  <si>
    <t>DEDICATED</t>
  </si>
  <si>
    <t>DO260102</t>
  </si>
  <si>
    <t>DO260103</t>
  </si>
  <si>
    <t>DO260104</t>
  </si>
  <si>
    <t>DO260105</t>
  </si>
  <si>
    <t>DO260106</t>
  </si>
  <si>
    <t>DO260107</t>
  </si>
  <si>
    <t>DO260108</t>
  </si>
  <si>
    <t>DO260109</t>
  </si>
  <si>
    <t>DO260110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</si>
</sst>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9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1"/>
      <name val="Latha"/>
      <family val="2"/>
    </font>
    <font>
      <b/>
      <sz val="11"/>
      <name val="Latha"/>
      <family val="2"/>
    </font>
    <font>
      <sz val="11"/>
      <name val="Latha"/>
      <family val="2"/>
    </font>
    <font>
      <sz val="11"/>
      <color theme="1"/>
      <name val="Latha"/>
      <family val="2"/>
    </font>
    <font>
      <sz val="8"/>
      <name val="Aptos Narrow"/>
      <family val="2"/>
      <scheme val="minor"/>
    </font>
    <font>
      <sz val="10"/>
      <color rgb="FF212121"/>
      <name val="Segoe UI"/>
      <family val="2"/>
    </font>
    <font>
      <sz val="10.5"/>
      <color rgb="FF21212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7CEB99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rgb="FF63A4F7"/>
        <bgColor theme="4"/>
      </patternFill>
    </fill>
    <fill>
      <patternFill patternType="solid">
        <fgColor theme="6" tint="0.59999389629810485"/>
        <bgColor theme="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theme="4"/>
      </patternFill>
    </fill>
    <fill>
      <patternFill patternType="solid">
        <fgColor rgb="FFFFCE3C"/>
        <bgColor indexed="64"/>
      </patternFill>
    </fill>
    <fill>
      <patternFill patternType="solid">
        <fgColor rgb="FFFFCE3C"/>
        <b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3" borderId="0" xfId="0" quotePrefix="1" applyFont="1" applyFill="1" applyAlignment="1">
      <alignment horizontal="left" vertical="center"/>
    </xf>
    <xf numFmtId="14" fontId="2" fillId="2" borderId="0" xfId="0" quotePrefix="1" applyNumberFormat="1" applyFont="1" applyFill="1" applyAlignment="1">
      <alignment horizontal="left" vertical="center"/>
    </xf>
    <xf numFmtId="14" fontId="2" fillId="6" borderId="0" xfId="0" applyNumberFormat="1" applyFont="1" applyFill="1" applyAlignment="1">
      <alignment horizontal="left" vertical="center"/>
    </xf>
    <xf numFmtId="164" fontId="2" fillId="6" borderId="0" xfId="0" applyNumberFormat="1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8" borderId="0" xfId="0" quotePrefix="1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/>
    <xf numFmtId="0" fontId="3" fillId="4" borderId="0" xfId="0" applyFont="1" applyFill="1" applyAlignment="1">
      <alignment horizontal="left" vertical="top" wrapText="1"/>
    </xf>
    <xf numFmtId="14" fontId="3" fillId="4" borderId="0" xfId="0" applyNumberFormat="1" applyFont="1" applyFill="1" applyAlignment="1">
      <alignment horizontal="left" vertical="top" wrapText="1"/>
    </xf>
    <xf numFmtId="14" fontId="3" fillId="5" borderId="0" xfId="0" applyNumberFormat="1" applyFont="1" applyFill="1" applyAlignment="1">
      <alignment horizontal="left" vertical="top" wrapText="1"/>
    </xf>
    <xf numFmtId="164" fontId="3" fillId="5" borderId="0" xfId="0" applyNumberFormat="1" applyFont="1" applyFill="1" applyAlignment="1">
      <alignment horizontal="left" vertical="top" wrapText="1"/>
    </xf>
    <xf numFmtId="0" fontId="3" fillId="5" borderId="0" xfId="0" applyFont="1" applyFill="1" applyAlignment="1">
      <alignment horizontal="left" vertical="top" wrapText="1"/>
    </xf>
    <xf numFmtId="14" fontId="3" fillId="7" borderId="0" xfId="0" applyNumberFormat="1" applyFont="1" applyFill="1" applyAlignment="1">
      <alignment horizontal="left" vertical="top" wrapText="1"/>
    </xf>
    <xf numFmtId="164" fontId="3" fillId="7" borderId="0" xfId="0" applyNumberFormat="1" applyFont="1" applyFill="1" applyAlignment="1">
      <alignment horizontal="left" vertical="top" wrapText="1"/>
    </xf>
    <xf numFmtId="0" fontId="3" fillId="7" borderId="0" xfId="0" applyFont="1" applyFill="1" applyAlignment="1">
      <alignment horizontal="left" vertical="top" wrapText="1"/>
    </xf>
    <xf numFmtId="0" fontId="3" fillId="9" borderId="0" xfId="0" applyFont="1" applyFill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7" fillId="0" borderId="0" xfId="0" applyFont="1"/>
    <xf numFmtId="0" fontId="5" fillId="0" borderId="0" xfId="0" quotePrefix="1" applyFont="1"/>
    <xf numFmtId="0" fontId="8" fillId="0" borderId="0" xfId="0" applyFont="1" applyAlignment="1">
      <alignment vertical="top" wrapText="1"/>
    </xf>
  </cellXfs>
  <cellStyles count="2">
    <cellStyle name="Standaard" xfId="0" builtinId="0"/>
    <cellStyle name="Standaard 2" xfId="1" xr:uid="{772FBF3B-D473-414F-9E99-1B9352417C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D72C-5D2A-4576-9AB0-AF2505E9F6B7}">
  <dimension ref="A1:AA105"/>
  <sheetViews>
    <sheetView tabSelected="1" zoomScale="84" zoomScaleNormal="84" workbookViewId="0"/>
  </sheetViews>
  <sheetFormatPr defaultColWidth="9.140625" defaultRowHeight="17.649999999999999"/>
  <cols>
    <col min="1" max="1" width="13" style="9" customWidth="1"/>
    <col min="2" max="2" width="19.28515625" style="9" customWidth="1"/>
    <col min="3" max="3" width="13.28515625" style="9" customWidth="1"/>
    <col min="4" max="4" width="15.5703125" style="10" customWidth="1"/>
    <col min="5" max="5" width="14.7109375" style="10" customWidth="1"/>
    <col min="6" max="6" width="12.85546875" style="11" customWidth="1"/>
    <col min="7" max="7" width="12.85546875" style="10" customWidth="1"/>
    <col min="8" max="8" width="11.7109375" style="11" customWidth="1"/>
    <col min="9" max="9" width="21.28515625" style="12" customWidth="1"/>
    <col min="10" max="10" width="13.42578125" style="12" customWidth="1"/>
    <col min="11" max="11" width="10" style="12" customWidth="1"/>
    <col min="12" max="12" width="17.28515625" style="12" customWidth="1"/>
    <col min="13" max="13" width="11.5703125" style="12" customWidth="1"/>
    <col min="14" max="14" width="12.85546875" style="10" customWidth="1"/>
    <col min="15" max="15" width="13.140625" style="11" customWidth="1"/>
    <col min="16" max="16" width="12.85546875" style="10" bestFit="1" customWidth="1"/>
    <col min="17" max="17" width="14.42578125" style="11" customWidth="1"/>
    <col min="18" max="18" width="26.28515625" style="12" bestFit="1" customWidth="1"/>
    <col min="19" max="19" width="31.28515625" style="12" bestFit="1" customWidth="1"/>
    <col min="20" max="20" width="13.140625" style="9" bestFit="1" customWidth="1"/>
    <col min="21" max="21" width="18.85546875" style="12" bestFit="1" customWidth="1"/>
    <col min="22" max="22" width="11.5703125" style="12" customWidth="1"/>
    <col min="23" max="23" width="10.7109375" style="12" customWidth="1"/>
    <col min="24" max="24" width="9.28515625" style="9" bestFit="1" customWidth="1"/>
    <col min="25" max="25" width="10.42578125" style="12" customWidth="1"/>
    <col min="26" max="26" width="24.28515625" style="12" customWidth="1"/>
    <col min="27" max="27" width="12.28515625" style="12" customWidth="1"/>
    <col min="28" max="16384" width="9.140625" style="12"/>
  </cols>
  <sheetData>
    <row r="1" spans="1:27" s="8" customFormat="1" ht="51" customHeight="1">
      <c r="A1" s="1" t="s">
        <v>0</v>
      </c>
      <c r="B1" s="1"/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2"/>
      <c r="N1" s="3" t="s">
        <v>2</v>
      </c>
      <c r="O1" s="4"/>
      <c r="P1" s="3"/>
      <c r="Q1" s="4"/>
      <c r="R1" s="5"/>
      <c r="S1" s="5"/>
      <c r="T1" s="5"/>
      <c r="U1" s="5"/>
      <c r="V1" s="5"/>
      <c r="W1" s="6" t="s">
        <v>3</v>
      </c>
      <c r="X1" s="7"/>
      <c r="Y1" s="7"/>
      <c r="Z1" s="7"/>
      <c r="AA1" s="7"/>
    </row>
    <row r="2" spans="1:27" s="22" customFormat="1" ht="42.75" customHeight="1">
      <c r="A2" s="13" t="s">
        <v>4</v>
      </c>
      <c r="B2" s="13" t="s">
        <v>5</v>
      </c>
      <c r="C2" s="13" t="s">
        <v>6</v>
      </c>
      <c r="D2" s="14" t="s">
        <v>7</v>
      </c>
      <c r="E2" s="15" t="s">
        <v>8</v>
      </c>
      <c r="F2" s="16" t="s">
        <v>9</v>
      </c>
      <c r="G2" s="15" t="s">
        <v>10</v>
      </c>
      <c r="H2" s="16" t="s">
        <v>11</v>
      </c>
      <c r="I2" s="17" t="s">
        <v>12</v>
      </c>
      <c r="J2" s="17" t="s">
        <v>13</v>
      </c>
      <c r="K2" s="17" t="s">
        <v>14</v>
      </c>
      <c r="L2" s="17" t="s">
        <v>15</v>
      </c>
      <c r="M2" s="17" t="s">
        <v>16</v>
      </c>
      <c r="N2" s="18" t="s">
        <v>8</v>
      </c>
      <c r="O2" s="19" t="s">
        <v>9</v>
      </c>
      <c r="P2" s="18" t="s">
        <v>10</v>
      </c>
      <c r="Q2" s="19" t="s">
        <v>11</v>
      </c>
      <c r="R2" s="20" t="s">
        <v>12</v>
      </c>
      <c r="S2" s="20" t="s">
        <v>13</v>
      </c>
      <c r="T2" s="20" t="s">
        <v>14</v>
      </c>
      <c r="U2" s="20" t="s">
        <v>15</v>
      </c>
      <c r="V2" s="20" t="s">
        <v>16</v>
      </c>
      <c r="W2" s="21" t="s">
        <v>17</v>
      </c>
      <c r="X2" s="21" t="s">
        <v>18</v>
      </c>
      <c r="Y2" s="21" t="s">
        <v>19</v>
      </c>
      <c r="Z2" s="21" t="s">
        <v>20</v>
      </c>
      <c r="AA2" s="21" t="s">
        <v>21</v>
      </c>
    </row>
    <row r="3" spans="1:27">
      <c r="A3" s="9" t="s">
        <v>22</v>
      </c>
      <c r="B3" s="9" t="s">
        <v>23</v>
      </c>
      <c r="C3" s="9" t="s">
        <v>24</v>
      </c>
      <c r="D3" s="10">
        <f t="shared" ref="D3:D34" ca="1" si="0">TODAY()</f>
        <v>46148</v>
      </c>
      <c r="E3" s="10">
        <f t="shared" ref="E3:E50" ca="1" si="1">IF(WEEKDAY(D3+1,2)=6,D3+3,IF(WEEKDAY(D3+1,2)=7,D3+2,D3+1))</f>
        <v>46149</v>
      </c>
      <c r="F3" s="11">
        <v>0.29166666666666669</v>
      </c>
      <c r="G3" s="10">
        <f t="shared" ref="G3:G34" ca="1" si="2">E3</f>
        <v>46149</v>
      </c>
      <c r="H3" s="11">
        <v>0.75</v>
      </c>
      <c r="I3" s="12" t="s">
        <v>25</v>
      </c>
      <c r="J3" s="12" t="s">
        <v>26</v>
      </c>
      <c r="K3" s="12" t="s">
        <v>27</v>
      </c>
      <c r="L3" s="12" t="s">
        <v>28</v>
      </c>
      <c r="M3" s="12" t="s">
        <v>29</v>
      </c>
      <c r="N3" s="10">
        <f t="shared" ref="N3:N50" ca="1" si="3">IF(WEEKDAY(E3+1,2)=6,E3+3,IF(WEEKDAY(E3+1,2)=7,E3+2,E3+1))</f>
        <v>46150</v>
      </c>
      <c r="O3" s="11">
        <v>0.29166666666666669</v>
      </c>
      <c r="P3" s="10">
        <f t="shared" ref="P3:P34" ca="1" si="4">IF(V3="NL",N3,(IF(WEEKDAY(N3+1,2)=6,N3+3,N3+1)))</f>
        <v>46150</v>
      </c>
      <c r="Q3" s="11">
        <v>0.75</v>
      </c>
      <c r="R3" s="12" t="s">
        <v>30</v>
      </c>
      <c r="S3" s="12" t="s">
        <v>31</v>
      </c>
      <c r="T3" s="9" t="s">
        <v>32</v>
      </c>
      <c r="U3" s="12" t="s">
        <v>33</v>
      </c>
      <c r="V3" s="12" t="s">
        <v>29</v>
      </c>
      <c r="W3" s="12" t="s">
        <v>34</v>
      </c>
      <c r="X3" s="9">
        <v>2</v>
      </c>
      <c r="Y3" s="12" t="s">
        <v>35</v>
      </c>
      <c r="Z3" s="12" t="s">
        <v>36</v>
      </c>
      <c r="AA3" s="12">
        <v>1300</v>
      </c>
    </row>
    <row r="4" spans="1:27">
      <c r="A4" s="9" t="s">
        <v>22</v>
      </c>
      <c r="B4" s="9" t="s">
        <v>37</v>
      </c>
      <c r="C4" s="9" t="s">
        <v>24</v>
      </c>
      <c r="D4" s="10">
        <f t="shared" ca="1" si="0"/>
        <v>46148</v>
      </c>
      <c r="E4" s="10">
        <f t="shared" ca="1" si="1"/>
        <v>46149</v>
      </c>
      <c r="F4" s="11">
        <v>0.29166666666666669</v>
      </c>
      <c r="G4" s="10">
        <f t="shared" ca="1" si="2"/>
        <v>46149</v>
      </c>
      <c r="H4" s="11">
        <v>0.75</v>
      </c>
      <c r="I4" s="12" t="s">
        <v>25</v>
      </c>
      <c r="J4" s="12" t="s">
        <v>26</v>
      </c>
      <c r="K4" s="12" t="s">
        <v>27</v>
      </c>
      <c r="L4" s="12" t="s">
        <v>28</v>
      </c>
      <c r="M4" s="12" t="s">
        <v>29</v>
      </c>
      <c r="N4" s="10">
        <f t="shared" ca="1" si="3"/>
        <v>46150</v>
      </c>
      <c r="O4" s="11">
        <v>0.29166666666666669</v>
      </c>
      <c r="P4" s="10">
        <f t="shared" ca="1" si="4"/>
        <v>46150</v>
      </c>
      <c r="Q4" s="11">
        <v>0.75</v>
      </c>
      <c r="R4" s="12" t="s">
        <v>38</v>
      </c>
      <c r="S4" s="12" t="s">
        <v>39</v>
      </c>
      <c r="T4" s="9" t="s">
        <v>40</v>
      </c>
      <c r="U4" s="12" t="s">
        <v>41</v>
      </c>
      <c r="V4" s="12" t="s">
        <v>29</v>
      </c>
      <c r="W4" s="12" t="s">
        <v>34</v>
      </c>
      <c r="X4" s="9">
        <v>8</v>
      </c>
      <c r="Y4" s="12" t="s">
        <v>42</v>
      </c>
      <c r="Z4" s="12" t="s">
        <v>36</v>
      </c>
      <c r="AA4" s="12">
        <v>5200</v>
      </c>
    </row>
    <row r="5" spans="1:27">
      <c r="A5" s="9" t="s">
        <v>22</v>
      </c>
      <c r="B5" s="9" t="s">
        <v>43</v>
      </c>
      <c r="C5" s="9" t="s">
        <v>24</v>
      </c>
      <c r="D5" s="10">
        <f t="shared" ca="1" si="0"/>
        <v>46148</v>
      </c>
      <c r="E5" s="10">
        <f t="shared" ca="1" si="1"/>
        <v>46149</v>
      </c>
      <c r="F5" s="11">
        <v>0.29166666666666669</v>
      </c>
      <c r="G5" s="10">
        <f t="shared" ca="1" si="2"/>
        <v>46149</v>
      </c>
      <c r="H5" s="11">
        <v>0.75</v>
      </c>
      <c r="I5" s="12" t="s">
        <v>25</v>
      </c>
      <c r="J5" s="12" t="s">
        <v>26</v>
      </c>
      <c r="K5" s="12" t="s">
        <v>27</v>
      </c>
      <c r="L5" s="12" t="s">
        <v>28</v>
      </c>
      <c r="M5" s="12" t="s">
        <v>29</v>
      </c>
      <c r="N5" s="10">
        <f t="shared" ca="1" si="3"/>
        <v>46150</v>
      </c>
      <c r="O5" s="11">
        <v>0.29166666666666669</v>
      </c>
      <c r="P5" s="10">
        <f t="shared" ca="1" si="4"/>
        <v>46150</v>
      </c>
      <c r="Q5" s="11">
        <v>0.75</v>
      </c>
      <c r="R5" s="12" t="s">
        <v>44</v>
      </c>
      <c r="S5" s="12" t="s">
        <v>45</v>
      </c>
      <c r="T5" s="9" t="s">
        <v>46</v>
      </c>
      <c r="U5" s="12" t="s">
        <v>47</v>
      </c>
      <c r="V5" s="12" t="s">
        <v>29</v>
      </c>
      <c r="W5" s="12" t="s">
        <v>34</v>
      </c>
      <c r="X5" s="9">
        <v>5</v>
      </c>
      <c r="Y5" s="12" t="s">
        <v>35</v>
      </c>
      <c r="Z5" s="12" t="s">
        <v>36</v>
      </c>
      <c r="AA5" s="12">
        <v>3250</v>
      </c>
    </row>
    <row r="6" spans="1:27">
      <c r="A6" s="9" t="s">
        <v>22</v>
      </c>
      <c r="B6" s="9" t="s">
        <v>48</v>
      </c>
      <c r="C6" s="9" t="s">
        <v>24</v>
      </c>
      <c r="D6" s="10">
        <f t="shared" ca="1" si="0"/>
        <v>46148</v>
      </c>
      <c r="E6" s="10">
        <f t="shared" ca="1" si="1"/>
        <v>46149</v>
      </c>
      <c r="F6" s="11">
        <v>0.29166666666666669</v>
      </c>
      <c r="G6" s="10">
        <f t="shared" ca="1" si="2"/>
        <v>46149</v>
      </c>
      <c r="H6" s="11">
        <v>0.75</v>
      </c>
      <c r="I6" s="12" t="s">
        <v>25</v>
      </c>
      <c r="J6" s="12" t="s">
        <v>26</v>
      </c>
      <c r="K6" s="12" t="s">
        <v>27</v>
      </c>
      <c r="L6" s="12" t="s">
        <v>28</v>
      </c>
      <c r="M6" s="12" t="s">
        <v>29</v>
      </c>
      <c r="N6" s="10">
        <f t="shared" ca="1" si="3"/>
        <v>46150</v>
      </c>
      <c r="O6" s="11">
        <v>0.29166666666666669</v>
      </c>
      <c r="P6" s="10">
        <f t="shared" ca="1" si="4"/>
        <v>46150</v>
      </c>
      <c r="Q6" s="11">
        <v>0.75</v>
      </c>
      <c r="R6" s="12" t="s">
        <v>49</v>
      </c>
      <c r="S6" s="12" t="s">
        <v>50</v>
      </c>
      <c r="T6" s="9" t="s">
        <v>51</v>
      </c>
      <c r="U6" s="12" t="s">
        <v>52</v>
      </c>
      <c r="V6" s="12" t="s">
        <v>29</v>
      </c>
      <c r="W6" s="12" t="s">
        <v>34</v>
      </c>
      <c r="X6" s="9">
        <v>11</v>
      </c>
      <c r="Y6" s="12" t="s">
        <v>35</v>
      </c>
      <c r="Z6" s="12" t="s">
        <v>36</v>
      </c>
      <c r="AA6" s="12">
        <v>7150</v>
      </c>
    </row>
    <row r="7" spans="1:27">
      <c r="A7" s="9" t="s">
        <v>22</v>
      </c>
      <c r="B7" s="9" t="s">
        <v>53</v>
      </c>
      <c r="C7" s="9" t="s">
        <v>24</v>
      </c>
      <c r="D7" s="10">
        <f t="shared" ca="1" si="0"/>
        <v>46148</v>
      </c>
      <c r="E7" s="10">
        <f t="shared" ca="1" si="1"/>
        <v>46149</v>
      </c>
      <c r="F7" s="11">
        <v>0.29166666666666669</v>
      </c>
      <c r="G7" s="10">
        <f t="shared" ca="1" si="2"/>
        <v>46149</v>
      </c>
      <c r="H7" s="11">
        <v>0.75</v>
      </c>
      <c r="I7" s="12" t="s">
        <v>25</v>
      </c>
      <c r="J7" s="12" t="s">
        <v>26</v>
      </c>
      <c r="K7" s="12" t="s">
        <v>27</v>
      </c>
      <c r="L7" s="12" t="s">
        <v>28</v>
      </c>
      <c r="M7" s="12" t="s">
        <v>29</v>
      </c>
      <c r="N7" s="10">
        <f t="shared" ca="1" si="3"/>
        <v>46150</v>
      </c>
      <c r="O7" s="11">
        <v>0.29166666666666669</v>
      </c>
      <c r="P7" s="10">
        <f t="shared" ca="1" si="4"/>
        <v>46150</v>
      </c>
      <c r="Q7" s="11">
        <v>0.75</v>
      </c>
      <c r="R7" s="12" t="s">
        <v>54</v>
      </c>
      <c r="S7" s="12" t="s">
        <v>55</v>
      </c>
      <c r="T7" s="9" t="s">
        <v>56</v>
      </c>
      <c r="U7" s="12" t="s">
        <v>57</v>
      </c>
      <c r="V7" s="12" t="s">
        <v>29</v>
      </c>
      <c r="W7" s="12" t="s">
        <v>34</v>
      </c>
      <c r="X7" s="9">
        <v>4</v>
      </c>
      <c r="Y7" s="12" t="s">
        <v>35</v>
      </c>
      <c r="Z7" s="12" t="s">
        <v>36</v>
      </c>
      <c r="AA7" s="12">
        <v>2600</v>
      </c>
    </row>
    <row r="8" spans="1:27">
      <c r="A8" s="9" t="s">
        <v>58</v>
      </c>
      <c r="B8" s="9" t="s">
        <v>59</v>
      </c>
      <c r="C8" s="9" t="s">
        <v>24</v>
      </c>
      <c r="D8" s="10">
        <f t="shared" ca="1" si="0"/>
        <v>46148</v>
      </c>
      <c r="E8" s="10">
        <f t="shared" ca="1" si="1"/>
        <v>46149</v>
      </c>
      <c r="F8" s="11">
        <v>0.29166666666666669</v>
      </c>
      <c r="G8" s="10">
        <f t="shared" ca="1" si="2"/>
        <v>46149</v>
      </c>
      <c r="H8" s="11">
        <v>0.75</v>
      </c>
      <c r="I8" s="12" t="s">
        <v>60</v>
      </c>
      <c r="J8" s="12" t="s">
        <v>61</v>
      </c>
      <c r="K8" s="12" t="s">
        <v>62</v>
      </c>
      <c r="L8" s="12" t="s">
        <v>63</v>
      </c>
      <c r="M8" s="12" t="s">
        <v>29</v>
      </c>
      <c r="N8" s="10">
        <f t="shared" ca="1" si="3"/>
        <v>46150</v>
      </c>
      <c r="O8" s="11">
        <v>0.29166666666666669</v>
      </c>
      <c r="P8" s="10">
        <f t="shared" ca="1" si="4"/>
        <v>46153</v>
      </c>
      <c r="Q8" s="11">
        <v>0.75</v>
      </c>
      <c r="R8" s="12" t="s">
        <v>64</v>
      </c>
      <c r="S8" s="12" t="s">
        <v>65</v>
      </c>
      <c r="T8" s="12" t="s">
        <v>66</v>
      </c>
      <c r="U8" s="12" t="s">
        <v>67</v>
      </c>
      <c r="V8" s="12" t="s">
        <v>68</v>
      </c>
      <c r="W8" s="11" t="s">
        <v>34</v>
      </c>
      <c r="X8" s="9">
        <v>6</v>
      </c>
      <c r="Y8" s="12" t="s">
        <v>35</v>
      </c>
      <c r="Z8" s="12" t="s">
        <v>36</v>
      </c>
      <c r="AA8" s="12">
        <v>3750</v>
      </c>
    </row>
    <row r="9" spans="1:27">
      <c r="A9" s="9" t="s">
        <v>22</v>
      </c>
      <c r="B9" s="9" t="s">
        <v>69</v>
      </c>
      <c r="C9" s="9" t="s">
        <v>24</v>
      </c>
      <c r="D9" s="10">
        <f t="shared" ca="1" si="0"/>
        <v>46148</v>
      </c>
      <c r="E9" s="10">
        <f t="shared" ca="1" si="1"/>
        <v>46149</v>
      </c>
      <c r="F9" s="11">
        <v>0.29166666666666669</v>
      </c>
      <c r="G9" s="10">
        <f t="shared" ca="1" si="2"/>
        <v>46149</v>
      </c>
      <c r="H9" s="11">
        <v>0.75</v>
      </c>
      <c r="I9" s="12" t="s">
        <v>25</v>
      </c>
      <c r="J9" s="12" t="s">
        <v>26</v>
      </c>
      <c r="K9" s="12" t="s">
        <v>27</v>
      </c>
      <c r="L9" s="12" t="s">
        <v>28</v>
      </c>
      <c r="M9" s="12" t="s">
        <v>29</v>
      </c>
      <c r="N9" s="10">
        <f t="shared" ca="1" si="3"/>
        <v>46150</v>
      </c>
      <c r="O9" s="11">
        <v>0.29166666666666669</v>
      </c>
      <c r="P9" s="10">
        <f t="shared" ca="1" si="4"/>
        <v>46150</v>
      </c>
      <c r="Q9" s="11">
        <v>0.75</v>
      </c>
      <c r="R9" s="12" t="s">
        <v>70</v>
      </c>
      <c r="S9" s="12" t="s">
        <v>71</v>
      </c>
      <c r="T9" s="9" t="s">
        <v>72</v>
      </c>
      <c r="U9" s="12" t="s">
        <v>33</v>
      </c>
      <c r="V9" s="12" t="s">
        <v>29</v>
      </c>
      <c r="W9" s="12" t="s">
        <v>34</v>
      </c>
      <c r="X9" s="9">
        <v>3</v>
      </c>
      <c r="Y9" s="12" t="s">
        <v>42</v>
      </c>
      <c r="Z9" s="12" t="s">
        <v>36</v>
      </c>
      <c r="AA9" s="12">
        <v>1950</v>
      </c>
    </row>
    <row r="10" spans="1:27">
      <c r="A10" s="9" t="s">
        <v>22</v>
      </c>
      <c r="B10" s="9" t="s">
        <v>73</v>
      </c>
      <c r="C10" s="9" t="s">
        <v>24</v>
      </c>
      <c r="D10" s="10">
        <f t="shared" ca="1" si="0"/>
        <v>46148</v>
      </c>
      <c r="E10" s="10">
        <f t="shared" ca="1" si="1"/>
        <v>46149</v>
      </c>
      <c r="F10" s="11">
        <v>0.29166666666666669</v>
      </c>
      <c r="G10" s="10">
        <f t="shared" ca="1" si="2"/>
        <v>46149</v>
      </c>
      <c r="H10" s="11">
        <v>0.75</v>
      </c>
      <c r="I10" s="12" t="s">
        <v>25</v>
      </c>
      <c r="J10" s="12" t="s">
        <v>26</v>
      </c>
      <c r="K10" s="12" t="s">
        <v>27</v>
      </c>
      <c r="L10" s="12" t="s">
        <v>28</v>
      </c>
      <c r="M10" s="12" t="s">
        <v>29</v>
      </c>
      <c r="N10" s="10">
        <f t="shared" ca="1" si="3"/>
        <v>46150</v>
      </c>
      <c r="O10" s="11">
        <v>0.29166666666666669</v>
      </c>
      <c r="P10" s="10">
        <f t="shared" ca="1" si="4"/>
        <v>46150</v>
      </c>
      <c r="Q10" s="11">
        <v>0.75</v>
      </c>
      <c r="R10" s="12" t="s">
        <v>74</v>
      </c>
      <c r="S10" s="12" t="s">
        <v>75</v>
      </c>
      <c r="T10" s="9" t="s">
        <v>76</v>
      </c>
      <c r="U10" s="12" t="s">
        <v>77</v>
      </c>
      <c r="V10" s="12" t="s">
        <v>29</v>
      </c>
      <c r="W10" s="12" t="s">
        <v>34</v>
      </c>
      <c r="X10" s="9">
        <v>1</v>
      </c>
      <c r="Y10" s="12" t="s">
        <v>35</v>
      </c>
      <c r="Z10" s="12" t="s">
        <v>36</v>
      </c>
      <c r="AA10" s="12">
        <v>650</v>
      </c>
    </row>
    <row r="11" spans="1:27">
      <c r="A11" s="9" t="s">
        <v>22</v>
      </c>
      <c r="B11" s="9" t="s">
        <v>78</v>
      </c>
      <c r="C11" s="9" t="s">
        <v>24</v>
      </c>
      <c r="D11" s="10">
        <f t="shared" ca="1" si="0"/>
        <v>46148</v>
      </c>
      <c r="E11" s="10">
        <f t="shared" ca="1" si="1"/>
        <v>46149</v>
      </c>
      <c r="F11" s="11">
        <v>0.29166666666666669</v>
      </c>
      <c r="G11" s="10">
        <f t="shared" ca="1" si="2"/>
        <v>46149</v>
      </c>
      <c r="H11" s="11">
        <v>0.75</v>
      </c>
      <c r="I11" s="12" t="s">
        <v>25</v>
      </c>
      <c r="J11" s="12" t="s">
        <v>26</v>
      </c>
      <c r="K11" s="12" t="s">
        <v>27</v>
      </c>
      <c r="L11" s="12" t="s">
        <v>28</v>
      </c>
      <c r="M11" s="12" t="s">
        <v>29</v>
      </c>
      <c r="N11" s="10">
        <f t="shared" ca="1" si="3"/>
        <v>46150</v>
      </c>
      <c r="O11" s="11">
        <v>0.29166666666666669</v>
      </c>
      <c r="P11" s="10">
        <f t="shared" ca="1" si="4"/>
        <v>46150</v>
      </c>
      <c r="Q11" s="11">
        <v>0.75</v>
      </c>
      <c r="R11" s="12" t="s">
        <v>79</v>
      </c>
      <c r="S11" s="12" t="s">
        <v>80</v>
      </c>
      <c r="T11" s="9" t="s">
        <v>81</v>
      </c>
      <c r="U11" s="12" t="s">
        <v>82</v>
      </c>
      <c r="V11" s="12" t="s">
        <v>29</v>
      </c>
      <c r="W11" s="12" t="s">
        <v>34</v>
      </c>
      <c r="X11" s="9">
        <v>5</v>
      </c>
      <c r="Y11" s="12" t="s">
        <v>35</v>
      </c>
      <c r="Z11" s="12" t="s">
        <v>36</v>
      </c>
      <c r="AA11" s="12">
        <v>3250</v>
      </c>
    </row>
    <row r="12" spans="1:27">
      <c r="A12" s="9" t="s">
        <v>22</v>
      </c>
      <c r="B12" s="9" t="s">
        <v>83</v>
      </c>
      <c r="C12" s="9" t="s">
        <v>24</v>
      </c>
      <c r="D12" s="10">
        <f t="shared" ca="1" si="0"/>
        <v>46148</v>
      </c>
      <c r="E12" s="10">
        <f t="shared" ca="1" si="1"/>
        <v>46149</v>
      </c>
      <c r="F12" s="11">
        <v>0.29166666666666669</v>
      </c>
      <c r="G12" s="10">
        <f t="shared" ca="1" si="2"/>
        <v>46149</v>
      </c>
      <c r="H12" s="11">
        <v>0.75</v>
      </c>
      <c r="I12" s="12" t="s">
        <v>25</v>
      </c>
      <c r="J12" s="12" t="s">
        <v>26</v>
      </c>
      <c r="K12" s="12" t="s">
        <v>27</v>
      </c>
      <c r="L12" s="12" t="s">
        <v>28</v>
      </c>
      <c r="M12" s="12" t="s">
        <v>29</v>
      </c>
      <c r="N12" s="10">
        <f t="shared" ca="1" si="3"/>
        <v>46150</v>
      </c>
      <c r="O12" s="11">
        <v>0.29166666666666669</v>
      </c>
      <c r="P12" s="10">
        <f t="shared" ca="1" si="4"/>
        <v>46150</v>
      </c>
      <c r="Q12" s="11">
        <v>0.75</v>
      </c>
      <c r="R12" s="12" t="s">
        <v>84</v>
      </c>
      <c r="S12" s="12" t="s">
        <v>85</v>
      </c>
      <c r="T12" s="9" t="s">
        <v>86</v>
      </c>
      <c r="U12" s="12" t="s">
        <v>87</v>
      </c>
      <c r="V12" s="12" t="s">
        <v>29</v>
      </c>
      <c r="W12" s="12" t="s">
        <v>34</v>
      </c>
      <c r="X12" s="9">
        <v>7</v>
      </c>
      <c r="Y12" s="12" t="s">
        <v>35</v>
      </c>
      <c r="Z12" s="12" t="s">
        <v>36</v>
      </c>
      <c r="AA12" s="12">
        <v>4550</v>
      </c>
    </row>
    <row r="13" spans="1:27">
      <c r="A13" s="9" t="s">
        <v>22</v>
      </c>
      <c r="B13" s="9" t="s">
        <v>88</v>
      </c>
      <c r="C13" s="9" t="s">
        <v>24</v>
      </c>
      <c r="D13" s="10">
        <f t="shared" ca="1" si="0"/>
        <v>46148</v>
      </c>
      <c r="E13" s="10">
        <f t="shared" ca="1" si="1"/>
        <v>46149</v>
      </c>
      <c r="F13" s="11">
        <v>0.29166666666666669</v>
      </c>
      <c r="G13" s="10">
        <f t="shared" ca="1" si="2"/>
        <v>46149</v>
      </c>
      <c r="H13" s="11">
        <v>0.75</v>
      </c>
      <c r="I13" s="12" t="s">
        <v>25</v>
      </c>
      <c r="J13" s="12" t="s">
        <v>26</v>
      </c>
      <c r="K13" s="12" t="s">
        <v>27</v>
      </c>
      <c r="L13" s="12" t="s">
        <v>28</v>
      </c>
      <c r="M13" s="12" t="s">
        <v>29</v>
      </c>
      <c r="N13" s="10">
        <f t="shared" ca="1" si="3"/>
        <v>46150</v>
      </c>
      <c r="O13" s="11">
        <v>0.29166666666666669</v>
      </c>
      <c r="P13" s="10">
        <f t="shared" ca="1" si="4"/>
        <v>46150</v>
      </c>
      <c r="Q13" s="11">
        <v>0.75</v>
      </c>
      <c r="R13" s="12" t="s">
        <v>89</v>
      </c>
      <c r="S13" s="12" t="s">
        <v>90</v>
      </c>
      <c r="T13" s="9" t="s">
        <v>91</v>
      </c>
      <c r="U13" s="12" t="s">
        <v>92</v>
      </c>
      <c r="V13" s="12" t="s">
        <v>29</v>
      </c>
      <c r="W13" s="12" t="s">
        <v>34</v>
      </c>
      <c r="X13" s="9">
        <v>6</v>
      </c>
      <c r="Y13" s="12" t="s">
        <v>42</v>
      </c>
      <c r="Z13" s="12" t="s">
        <v>36</v>
      </c>
      <c r="AA13" s="12">
        <v>3900</v>
      </c>
    </row>
    <row r="14" spans="1:27">
      <c r="A14" s="9" t="s">
        <v>22</v>
      </c>
      <c r="B14" s="9" t="s">
        <v>93</v>
      </c>
      <c r="C14" s="9" t="s">
        <v>24</v>
      </c>
      <c r="D14" s="10">
        <f t="shared" ca="1" si="0"/>
        <v>46148</v>
      </c>
      <c r="E14" s="10">
        <f t="shared" ca="1" si="1"/>
        <v>46149</v>
      </c>
      <c r="F14" s="11">
        <v>0.29166666666666669</v>
      </c>
      <c r="G14" s="10">
        <f t="shared" ca="1" si="2"/>
        <v>46149</v>
      </c>
      <c r="H14" s="11">
        <v>0.75</v>
      </c>
      <c r="I14" s="12" t="s">
        <v>25</v>
      </c>
      <c r="J14" s="12" t="s">
        <v>26</v>
      </c>
      <c r="K14" s="12" t="s">
        <v>27</v>
      </c>
      <c r="L14" s="12" t="s">
        <v>28</v>
      </c>
      <c r="M14" s="12" t="s">
        <v>29</v>
      </c>
      <c r="N14" s="10">
        <f t="shared" ca="1" si="3"/>
        <v>46150</v>
      </c>
      <c r="O14" s="11">
        <v>0.29166666666666669</v>
      </c>
      <c r="P14" s="10">
        <f t="shared" ca="1" si="4"/>
        <v>46150</v>
      </c>
      <c r="Q14" s="11">
        <v>0.75</v>
      </c>
      <c r="R14" s="12" t="s">
        <v>94</v>
      </c>
      <c r="S14" s="12" t="s">
        <v>95</v>
      </c>
      <c r="T14" s="9" t="s">
        <v>96</v>
      </c>
      <c r="U14" s="12" t="s">
        <v>97</v>
      </c>
      <c r="V14" s="12" t="s">
        <v>29</v>
      </c>
      <c r="W14" s="12" t="s">
        <v>34</v>
      </c>
      <c r="X14" s="9">
        <v>2</v>
      </c>
      <c r="Y14" s="12" t="s">
        <v>35</v>
      </c>
      <c r="Z14" s="12" t="s">
        <v>36</v>
      </c>
      <c r="AA14" s="12">
        <v>1300</v>
      </c>
    </row>
    <row r="15" spans="1:27">
      <c r="A15" s="9" t="s">
        <v>22</v>
      </c>
      <c r="B15" s="9" t="s">
        <v>98</v>
      </c>
      <c r="C15" s="9" t="s">
        <v>24</v>
      </c>
      <c r="D15" s="10">
        <f t="shared" ca="1" si="0"/>
        <v>46148</v>
      </c>
      <c r="E15" s="10">
        <f t="shared" ca="1" si="1"/>
        <v>46149</v>
      </c>
      <c r="F15" s="11">
        <v>0.29166666666666669</v>
      </c>
      <c r="G15" s="10">
        <f t="shared" ca="1" si="2"/>
        <v>46149</v>
      </c>
      <c r="H15" s="11">
        <v>0.75</v>
      </c>
      <c r="I15" s="12" t="s">
        <v>25</v>
      </c>
      <c r="J15" s="12" t="s">
        <v>26</v>
      </c>
      <c r="K15" s="12" t="s">
        <v>27</v>
      </c>
      <c r="L15" s="12" t="s">
        <v>28</v>
      </c>
      <c r="M15" s="12" t="s">
        <v>29</v>
      </c>
      <c r="N15" s="10">
        <f t="shared" ca="1" si="3"/>
        <v>46150</v>
      </c>
      <c r="O15" s="11">
        <v>0.29166666666666669</v>
      </c>
      <c r="P15" s="10">
        <f t="shared" ca="1" si="4"/>
        <v>46150</v>
      </c>
      <c r="Q15" s="11">
        <v>0.75</v>
      </c>
      <c r="R15" s="12" t="s">
        <v>99</v>
      </c>
      <c r="S15" s="12" t="s">
        <v>100</v>
      </c>
      <c r="T15" s="9" t="s">
        <v>101</v>
      </c>
      <c r="U15" s="12" t="s">
        <v>102</v>
      </c>
      <c r="V15" s="12" t="s">
        <v>29</v>
      </c>
      <c r="W15" s="12" t="s">
        <v>34</v>
      </c>
      <c r="X15" s="9">
        <v>4</v>
      </c>
      <c r="Y15" s="12" t="s">
        <v>35</v>
      </c>
      <c r="Z15" s="12" t="s">
        <v>36</v>
      </c>
      <c r="AA15" s="12">
        <v>2600</v>
      </c>
    </row>
    <row r="16" spans="1:27">
      <c r="A16" s="9" t="s">
        <v>22</v>
      </c>
      <c r="B16" s="9" t="s">
        <v>103</v>
      </c>
      <c r="C16" s="9" t="s">
        <v>24</v>
      </c>
      <c r="D16" s="10">
        <f t="shared" ca="1" si="0"/>
        <v>46148</v>
      </c>
      <c r="E16" s="10">
        <f t="shared" ca="1" si="1"/>
        <v>46149</v>
      </c>
      <c r="F16" s="11">
        <v>0.29166666666666669</v>
      </c>
      <c r="G16" s="10">
        <f t="shared" ca="1" si="2"/>
        <v>46149</v>
      </c>
      <c r="H16" s="11">
        <v>0.75</v>
      </c>
      <c r="I16" s="12" t="s">
        <v>25</v>
      </c>
      <c r="J16" s="12" t="s">
        <v>26</v>
      </c>
      <c r="K16" s="12" t="s">
        <v>27</v>
      </c>
      <c r="L16" s="12" t="s">
        <v>28</v>
      </c>
      <c r="M16" s="12" t="s">
        <v>29</v>
      </c>
      <c r="N16" s="10">
        <f t="shared" ca="1" si="3"/>
        <v>46150</v>
      </c>
      <c r="O16" s="11">
        <v>0.29166666666666669</v>
      </c>
      <c r="P16" s="10">
        <f t="shared" ca="1" si="4"/>
        <v>46150</v>
      </c>
      <c r="Q16" s="11">
        <v>0.75</v>
      </c>
      <c r="R16" s="12" t="s">
        <v>60</v>
      </c>
      <c r="S16" s="12" t="s">
        <v>61</v>
      </c>
      <c r="T16" s="9" t="s">
        <v>62</v>
      </c>
      <c r="U16" s="12" t="s">
        <v>63</v>
      </c>
      <c r="V16" s="12" t="s">
        <v>29</v>
      </c>
      <c r="W16" s="12" t="s">
        <v>34</v>
      </c>
      <c r="X16" s="9">
        <v>9</v>
      </c>
      <c r="Y16" s="12" t="s">
        <v>35</v>
      </c>
      <c r="Z16" s="12" t="s">
        <v>36</v>
      </c>
      <c r="AA16" s="12">
        <v>5850</v>
      </c>
    </row>
    <row r="17" spans="1:27">
      <c r="A17" s="9" t="s">
        <v>22</v>
      </c>
      <c r="B17" s="9" t="s">
        <v>104</v>
      </c>
      <c r="C17" s="9" t="s">
        <v>24</v>
      </c>
      <c r="D17" s="10">
        <f t="shared" ca="1" si="0"/>
        <v>46148</v>
      </c>
      <c r="E17" s="10">
        <f t="shared" ca="1" si="1"/>
        <v>46149</v>
      </c>
      <c r="F17" s="11">
        <v>0.29166666666666669</v>
      </c>
      <c r="G17" s="10">
        <f t="shared" ca="1" si="2"/>
        <v>46149</v>
      </c>
      <c r="H17" s="11">
        <v>0.75</v>
      </c>
      <c r="I17" s="12" t="s">
        <v>25</v>
      </c>
      <c r="J17" s="12" t="s">
        <v>26</v>
      </c>
      <c r="K17" s="12" t="s">
        <v>27</v>
      </c>
      <c r="L17" s="12" t="s">
        <v>28</v>
      </c>
      <c r="M17" s="12" t="s">
        <v>29</v>
      </c>
      <c r="N17" s="10">
        <f t="shared" ca="1" si="3"/>
        <v>46150</v>
      </c>
      <c r="O17" s="11">
        <v>0.29166666666666669</v>
      </c>
      <c r="P17" s="10">
        <f t="shared" ca="1" si="4"/>
        <v>46150</v>
      </c>
      <c r="Q17" s="11">
        <v>0.75</v>
      </c>
      <c r="R17" s="12" t="s">
        <v>105</v>
      </c>
      <c r="S17" s="12" t="s">
        <v>106</v>
      </c>
      <c r="T17" s="9" t="s">
        <v>107</v>
      </c>
      <c r="U17" s="12" t="s">
        <v>108</v>
      </c>
      <c r="V17" s="12" t="s">
        <v>29</v>
      </c>
      <c r="W17" s="12" t="s">
        <v>34</v>
      </c>
      <c r="X17" s="9">
        <v>6</v>
      </c>
      <c r="Y17" s="12" t="s">
        <v>42</v>
      </c>
      <c r="Z17" s="12" t="s">
        <v>36</v>
      </c>
      <c r="AA17" s="12">
        <v>3900</v>
      </c>
    </row>
    <row r="18" spans="1:27">
      <c r="A18" s="9" t="s">
        <v>22</v>
      </c>
      <c r="B18" s="9" t="s">
        <v>109</v>
      </c>
      <c r="C18" s="9" t="s">
        <v>24</v>
      </c>
      <c r="D18" s="10">
        <f t="shared" ca="1" si="0"/>
        <v>46148</v>
      </c>
      <c r="E18" s="10">
        <f t="shared" ca="1" si="1"/>
        <v>46149</v>
      </c>
      <c r="F18" s="11">
        <v>0.29166666666666669</v>
      </c>
      <c r="G18" s="10">
        <f t="shared" ca="1" si="2"/>
        <v>46149</v>
      </c>
      <c r="H18" s="11">
        <v>0.75</v>
      </c>
      <c r="I18" s="12" t="s">
        <v>25</v>
      </c>
      <c r="J18" s="12" t="s">
        <v>26</v>
      </c>
      <c r="K18" s="12" t="s">
        <v>27</v>
      </c>
      <c r="L18" s="12" t="s">
        <v>28</v>
      </c>
      <c r="M18" s="12" t="s">
        <v>29</v>
      </c>
      <c r="N18" s="10">
        <f t="shared" ca="1" si="3"/>
        <v>46150</v>
      </c>
      <c r="O18" s="11">
        <v>0.29166666666666669</v>
      </c>
      <c r="P18" s="10">
        <f t="shared" ca="1" si="4"/>
        <v>46150</v>
      </c>
      <c r="Q18" s="11">
        <v>0.75</v>
      </c>
      <c r="R18" s="12" t="s">
        <v>110</v>
      </c>
      <c r="S18" s="12" t="s">
        <v>111</v>
      </c>
      <c r="T18" s="9" t="s">
        <v>112</v>
      </c>
      <c r="U18" s="12" t="s">
        <v>113</v>
      </c>
      <c r="V18" s="12" t="s">
        <v>29</v>
      </c>
      <c r="W18" s="12" t="s">
        <v>34</v>
      </c>
      <c r="X18" s="9">
        <v>12</v>
      </c>
      <c r="Y18" s="12" t="s">
        <v>35</v>
      </c>
      <c r="Z18" s="12" t="s">
        <v>36</v>
      </c>
      <c r="AA18" s="12">
        <v>7800</v>
      </c>
    </row>
    <row r="19" spans="1:27">
      <c r="A19" s="9" t="s">
        <v>22</v>
      </c>
      <c r="B19" s="9" t="s">
        <v>114</v>
      </c>
      <c r="C19" s="9" t="s">
        <v>24</v>
      </c>
      <c r="D19" s="10">
        <f t="shared" ca="1" si="0"/>
        <v>46148</v>
      </c>
      <c r="E19" s="10">
        <f t="shared" ca="1" si="1"/>
        <v>46149</v>
      </c>
      <c r="F19" s="11">
        <v>0.29166666666666669</v>
      </c>
      <c r="G19" s="10">
        <f t="shared" ca="1" si="2"/>
        <v>46149</v>
      </c>
      <c r="H19" s="11">
        <v>0.75</v>
      </c>
      <c r="I19" s="12" t="s">
        <v>25</v>
      </c>
      <c r="J19" s="12" t="s">
        <v>26</v>
      </c>
      <c r="K19" s="12" t="s">
        <v>27</v>
      </c>
      <c r="L19" s="12" t="s">
        <v>28</v>
      </c>
      <c r="M19" s="12" t="s">
        <v>29</v>
      </c>
      <c r="N19" s="10">
        <f t="shared" ca="1" si="3"/>
        <v>46150</v>
      </c>
      <c r="O19" s="11">
        <v>0.29166666666666669</v>
      </c>
      <c r="P19" s="10">
        <f t="shared" ca="1" si="4"/>
        <v>46150</v>
      </c>
      <c r="Q19" s="11">
        <v>0.75</v>
      </c>
      <c r="R19" s="12" t="s">
        <v>115</v>
      </c>
      <c r="S19" s="12" t="s">
        <v>116</v>
      </c>
      <c r="T19" s="9" t="s">
        <v>117</v>
      </c>
      <c r="U19" s="12" t="s">
        <v>118</v>
      </c>
      <c r="V19" s="12" t="s">
        <v>29</v>
      </c>
      <c r="W19" s="12" t="s">
        <v>34</v>
      </c>
      <c r="X19" s="9">
        <v>5</v>
      </c>
      <c r="Y19" s="12" t="s">
        <v>35</v>
      </c>
      <c r="Z19" s="12" t="s">
        <v>36</v>
      </c>
      <c r="AA19" s="12">
        <v>3250</v>
      </c>
    </row>
    <row r="20" spans="1:27">
      <c r="A20" s="9" t="s">
        <v>22</v>
      </c>
      <c r="B20" s="9" t="s">
        <v>119</v>
      </c>
      <c r="C20" s="9" t="s">
        <v>24</v>
      </c>
      <c r="D20" s="10">
        <f t="shared" ca="1" si="0"/>
        <v>46148</v>
      </c>
      <c r="E20" s="10">
        <f t="shared" ca="1" si="1"/>
        <v>46149</v>
      </c>
      <c r="F20" s="11">
        <v>0.29166666666666669</v>
      </c>
      <c r="G20" s="10">
        <f t="shared" ca="1" si="2"/>
        <v>46149</v>
      </c>
      <c r="H20" s="11">
        <v>0.75</v>
      </c>
      <c r="I20" s="12" t="s">
        <v>25</v>
      </c>
      <c r="J20" s="12" t="s">
        <v>26</v>
      </c>
      <c r="K20" s="12" t="s">
        <v>27</v>
      </c>
      <c r="L20" s="12" t="s">
        <v>28</v>
      </c>
      <c r="M20" s="12" t="s">
        <v>29</v>
      </c>
      <c r="N20" s="10">
        <f t="shared" ca="1" si="3"/>
        <v>46150</v>
      </c>
      <c r="O20" s="11">
        <v>0.29166666666666669</v>
      </c>
      <c r="P20" s="10">
        <f t="shared" ca="1" si="4"/>
        <v>46150</v>
      </c>
      <c r="Q20" s="11">
        <v>0.75</v>
      </c>
      <c r="R20" s="12" t="s">
        <v>120</v>
      </c>
      <c r="S20" s="12" t="s">
        <v>121</v>
      </c>
      <c r="T20" s="9" t="s">
        <v>122</v>
      </c>
      <c r="U20" s="12" t="s">
        <v>123</v>
      </c>
      <c r="V20" s="12" t="s">
        <v>29</v>
      </c>
      <c r="W20" s="12" t="s">
        <v>34</v>
      </c>
      <c r="X20" s="9">
        <v>6</v>
      </c>
      <c r="Y20" s="12" t="s">
        <v>35</v>
      </c>
      <c r="Z20" s="12" t="s">
        <v>36</v>
      </c>
      <c r="AA20" s="12">
        <v>3900</v>
      </c>
    </row>
    <row r="21" spans="1:27">
      <c r="A21" s="9" t="s">
        <v>58</v>
      </c>
      <c r="B21" s="9" t="s">
        <v>124</v>
      </c>
      <c r="C21" s="9" t="s">
        <v>24</v>
      </c>
      <c r="D21" s="10">
        <f t="shared" ca="1" si="0"/>
        <v>46148</v>
      </c>
      <c r="E21" s="10">
        <f t="shared" ca="1" si="1"/>
        <v>46149</v>
      </c>
      <c r="F21" s="11">
        <v>0.29166666666666669</v>
      </c>
      <c r="G21" s="10">
        <f t="shared" ca="1" si="2"/>
        <v>46149</v>
      </c>
      <c r="H21" s="11">
        <v>0.75</v>
      </c>
      <c r="I21" s="12" t="s">
        <v>60</v>
      </c>
      <c r="J21" s="12" t="s">
        <v>61</v>
      </c>
      <c r="K21" s="12" t="s">
        <v>62</v>
      </c>
      <c r="L21" s="12" t="s">
        <v>63</v>
      </c>
      <c r="M21" s="12" t="s">
        <v>29</v>
      </c>
      <c r="N21" s="10">
        <f t="shared" ca="1" si="3"/>
        <v>46150</v>
      </c>
      <c r="O21" s="11">
        <v>0.29166666666666669</v>
      </c>
      <c r="P21" s="10">
        <f t="shared" ca="1" si="4"/>
        <v>46153</v>
      </c>
      <c r="Q21" s="11">
        <v>0.75</v>
      </c>
      <c r="R21" s="12" t="s">
        <v>125</v>
      </c>
      <c r="S21" s="12" t="s">
        <v>126</v>
      </c>
      <c r="T21" s="12" t="s">
        <v>127</v>
      </c>
      <c r="U21" s="12" t="s">
        <v>128</v>
      </c>
      <c r="V21" s="12" t="s">
        <v>68</v>
      </c>
      <c r="W21" s="11" t="s">
        <v>34</v>
      </c>
      <c r="X21" s="9">
        <v>3</v>
      </c>
      <c r="Y21" s="12" t="s">
        <v>42</v>
      </c>
      <c r="Z21" s="12" t="s">
        <v>36</v>
      </c>
      <c r="AA21" s="12">
        <v>1875</v>
      </c>
    </row>
    <row r="22" spans="1:27">
      <c r="A22" s="9" t="s">
        <v>22</v>
      </c>
      <c r="B22" s="9" t="s">
        <v>129</v>
      </c>
      <c r="C22" s="9" t="s">
        <v>24</v>
      </c>
      <c r="D22" s="10">
        <f t="shared" ca="1" si="0"/>
        <v>46148</v>
      </c>
      <c r="E22" s="10">
        <f t="shared" ca="1" si="1"/>
        <v>46149</v>
      </c>
      <c r="F22" s="11">
        <v>0.29166666666666669</v>
      </c>
      <c r="G22" s="10">
        <f t="shared" ca="1" si="2"/>
        <v>46149</v>
      </c>
      <c r="H22" s="11">
        <v>0.75</v>
      </c>
      <c r="I22" s="12" t="s">
        <v>25</v>
      </c>
      <c r="J22" s="12" t="s">
        <v>26</v>
      </c>
      <c r="K22" s="12" t="s">
        <v>27</v>
      </c>
      <c r="L22" s="12" t="s">
        <v>28</v>
      </c>
      <c r="M22" s="12" t="s">
        <v>29</v>
      </c>
      <c r="N22" s="10">
        <f t="shared" ca="1" si="3"/>
        <v>46150</v>
      </c>
      <c r="O22" s="11">
        <v>0.29166666666666669</v>
      </c>
      <c r="P22" s="10">
        <f t="shared" ca="1" si="4"/>
        <v>46150</v>
      </c>
      <c r="Q22" s="11">
        <v>0.75</v>
      </c>
      <c r="R22" s="12" t="s">
        <v>130</v>
      </c>
      <c r="S22" s="12" t="s">
        <v>131</v>
      </c>
      <c r="T22" s="9" t="s">
        <v>132</v>
      </c>
      <c r="U22" s="12" t="s">
        <v>133</v>
      </c>
      <c r="V22" s="12" t="s">
        <v>29</v>
      </c>
      <c r="W22" s="12" t="s">
        <v>34</v>
      </c>
      <c r="X22" s="9">
        <v>3</v>
      </c>
      <c r="Y22" s="12" t="s">
        <v>42</v>
      </c>
      <c r="Z22" s="12" t="s">
        <v>36</v>
      </c>
      <c r="AA22" s="12">
        <v>1950</v>
      </c>
    </row>
    <row r="23" spans="1:27">
      <c r="A23" s="9" t="s">
        <v>22</v>
      </c>
      <c r="B23" s="9" t="s">
        <v>134</v>
      </c>
      <c r="C23" s="9" t="s">
        <v>24</v>
      </c>
      <c r="D23" s="10">
        <f t="shared" ca="1" si="0"/>
        <v>46148</v>
      </c>
      <c r="E23" s="10">
        <f t="shared" ca="1" si="1"/>
        <v>46149</v>
      </c>
      <c r="F23" s="11">
        <v>0.29166666666666669</v>
      </c>
      <c r="G23" s="10">
        <f t="shared" ca="1" si="2"/>
        <v>46149</v>
      </c>
      <c r="H23" s="11">
        <v>0.75</v>
      </c>
      <c r="I23" s="12" t="s">
        <v>25</v>
      </c>
      <c r="J23" s="12" t="s">
        <v>26</v>
      </c>
      <c r="K23" s="12" t="s">
        <v>27</v>
      </c>
      <c r="L23" s="12" t="s">
        <v>28</v>
      </c>
      <c r="M23" s="12" t="s">
        <v>29</v>
      </c>
      <c r="N23" s="10">
        <f t="shared" ca="1" si="3"/>
        <v>46150</v>
      </c>
      <c r="O23" s="11">
        <v>0.29166666666666669</v>
      </c>
      <c r="P23" s="10">
        <f t="shared" ca="1" si="4"/>
        <v>46150</v>
      </c>
      <c r="Q23" s="11">
        <v>0.75</v>
      </c>
      <c r="R23" s="12" t="s">
        <v>135</v>
      </c>
      <c r="S23" s="12" t="s">
        <v>136</v>
      </c>
      <c r="T23" s="9" t="s">
        <v>137</v>
      </c>
      <c r="U23" s="12" t="s">
        <v>138</v>
      </c>
      <c r="V23" s="12" t="s">
        <v>29</v>
      </c>
      <c r="W23" s="12" t="s">
        <v>34</v>
      </c>
      <c r="X23" s="9">
        <v>3</v>
      </c>
      <c r="Y23" s="12" t="s">
        <v>35</v>
      </c>
      <c r="Z23" s="12" t="s">
        <v>36</v>
      </c>
      <c r="AA23" s="12">
        <v>1950</v>
      </c>
    </row>
    <row r="24" spans="1:27">
      <c r="A24" s="9" t="s">
        <v>22</v>
      </c>
      <c r="B24" s="9" t="s">
        <v>139</v>
      </c>
      <c r="C24" s="9" t="s">
        <v>24</v>
      </c>
      <c r="D24" s="10">
        <f t="shared" ca="1" si="0"/>
        <v>46148</v>
      </c>
      <c r="E24" s="10">
        <f t="shared" ca="1" si="1"/>
        <v>46149</v>
      </c>
      <c r="F24" s="11">
        <v>0.29166666666666669</v>
      </c>
      <c r="G24" s="10">
        <f t="shared" ca="1" si="2"/>
        <v>46149</v>
      </c>
      <c r="H24" s="11">
        <v>0.75</v>
      </c>
      <c r="I24" s="12" t="s">
        <v>25</v>
      </c>
      <c r="J24" s="12" t="s">
        <v>26</v>
      </c>
      <c r="K24" s="12" t="s">
        <v>27</v>
      </c>
      <c r="L24" s="12" t="s">
        <v>28</v>
      </c>
      <c r="M24" s="12" t="s">
        <v>29</v>
      </c>
      <c r="N24" s="10">
        <f t="shared" ca="1" si="3"/>
        <v>46150</v>
      </c>
      <c r="O24" s="11">
        <v>0.29166666666666669</v>
      </c>
      <c r="P24" s="10">
        <f t="shared" ca="1" si="4"/>
        <v>46150</v>
      </c>
      <c r="Q24" s="11">
        <v>0.75</v>
      </c>
      <c r="R24" s="12" t="s">
        <v>140</v>
      </c>
      <c r="S24" s="12" t="s">
        <v>141</v>
      </c>
      <c r="T24" s="9" t="s">
        <v>142</v>
      </c>
      <c r="U24" s="12" t="s">
        <v>143</v>
      </c>
      <c r="V24" s="12" t="s">
        <v>29</v>
      </c>
      <c r="W24" s="12" t="s">
        <v>34</v>
      </c>
      <c r="X24" s="9">
        <v>5</v>
      </c>
      <c r="Y24" s="12" t="s">
        <v>35</v>
      </c>
      <c r="Z24" s="12" t="s">
        <v>36</v>
      </c>
      <c r="AA24" s="12">
        <v>3250</v>
      </c>
    </row>
    <row r="25" spans="1:27">
      <c r="A25" s="9" t="s">
        <v>22</v>
      </c>
      <c r="B25" s="9" t="s">
        <v>144</v>
      </c>
      <c r="C25" s="9" t="s">
        <v>24</v>
      </c>
      <c r="D25" s="10">
        <f t="shared" ca="1" si="0"/>
        <v>46148</v>
      </c>
      <c r="E25" s="10">
        <f t="shared" ca="1" si="1"/>
        <v>46149</v>
      </c>
      <c r="F25" s="11">
        <v>0.29166666666666669</v>
      </c>
      <c r="G25" s="10">
        <f t="shared" ca="1" si="2"/>
        <v>46149</v>
      </c>
      <c r="H25" s="11">
        <v>0.75</v>
      </c>
      <c r="I25" s="12" t="s">
        <v>25</v>
      </c>
      <c r="J25" s="12" t="s">
        <v>26</v>
      </c>
      <c r="K25" s="12" t="s">
        <v>27</v>
      </c>
      <c r="L25" s="12" t="s">
        <v>28</v>
      </c>
      <c r="M25" s="12" t="s">
        <v>29</v>
      </c>
      <c r="N25" s="10">
        <f t="shared" ca="1" si="3"/>
        <v>46150</v>
      </c>
      <c r="O25" s="11">
        <v>0.29166666666666669</v>
      </c>
      <c r="P25" s="10">
        <f t="shared" ca="1" si="4"/>
        <v>46150</v>
      </c>
      <c r="Q25" s="11">
        <v>0.75</v>
      </c>
      <c r="R25" s="12" t="s">
        <v>145</v>
      </c>
      <c r="S25" s="12" t="s">
        <v>146</v>
      </c>
      <c r="T25" s="9" t="s">
        <v>147</v>
      </c>
      <c r="U25" s="12" t="s">
        <v>118</v>
      </c>
      <c r="V25" s="12" t="s">
        <v>29</v>
      </c>
      <c r="W25" s="12" t="s">
        <v>34</v>
      </c>
      <c r="X25" s="9">
        <v>4</v>
      </c>
      <c r="Y25" s="12" t="s">
        <v>42</v>
      </c>
      <c r="Z25" s="12" t="s">
        <v>36</v>
      </c>
      <c r="AA25" s="12">
        <v>2600</v>
      </c>
    </row>
    <row r="26" spans="1:27">
      <c r="A26" s="9" t="s">
        <v>22</v>
      </c>
      <c r="B26" s="9" t="s">
        <v>148</v>
      </c>
      <c r="C26" s="9" t="s">
        <v>24</v>
      </c>
      <c r="D26" s="10">
        <f t="shared" ca="1" si="0"/>
        <v>46148</v>
      </c>
      <c r="E26" s="10">
        <f t="shared" ca="1" si="1"/>
        <v>46149</v>
      </c>
      <c r="F26" s="11">
        <v>0.29166666666666669</v>
      </c>
      <c r="G26" s="10">
        <f t="shared" ca="1" si="2"/>
        <v>46149</v>
      </c>
      <c r="H26" s="11">
        <v>0.75</v>
      </c>
      <c r="I26" s="12" t="s">
        <v>25</v>
      </c>
      <c r="J26" s="12" t="s">
        <v>26</v>
      </c>
      <c r="K26" s="12" t="s">
        <v>27</v>
      </c>
      <c r="L26" s="12" t="s">
        <v>28</v>
      </c>
      <c r="M26" s="12" t="s">
        <v>29</v>
      </c>
      <c r="N26" s="10">
        <f t="shared" ca="1" si="3"/>
        <v>46150</v>
      </c>
      <c r="O26" s="11">
        <v>0.29166666666666669</v>
      </c>
      <c r="P26" s="10">
        <f t="shared" ca="1" si="4"/>
        <v>46150</v>
      </c>
      <c r="Q26" s="11">
        <v>0.75</v>
      </c>
      <c r="R26" s="12" t="s">
        <v>149</v>
      </c>
      <c r="S26" s="12" t="s">
        <v>150</v>
      </c>
      <c r="T26" s="9" t="s">
        <v>151</v>
      </c>
      <c r="U26" s="12" t="s">
        <v>152</v>
      </c>
      <c r="V26" s="12" t="s">
        <v>29</v>
      </c>
      <c r="W26" s="12" t="s">
        <v>34</v>
      </c>
      <c r="X26" s="9">
        <v>2</v>
      </c>
      <c r="Y26" s="12" t="s">
        <v>42</v>
      </c>
      <c r="Z26" s="12" t="s">
        <v>36</v>
      </c>
      <c r="AA26" s="12">
        <v>1300</v>
      </c>
    </row>
    <row r="27" spans="1:27">
      <c r="A27" s="9" t="s">
        <v>22</v>
      </c>
      <c r="B27" s="9" t="s">
        <v>153</v>
      </c>
      <c r="C27" s="9" t="s">
        <v>24</v>
      </c>
      <c r="D27" s="10">
        <f t="shared" ca="1" si="0"/>
        <v>46148</v>
      </c>
      <c r="E27" s="10">
        <f t="shared" ca="1" si="1"/>
        <v>46149</v>
      </c>
      <c r="F27" s="11">
        <v>0.29166666666666669</v>
      </c>
      <c r="G27" s="10">
        <f t="shared" ca="1" si="2"/>
        <v>46149</v>
      </c>
      <c r="H27" s="11">
        <v>0.75</v>
      </c>
      <c r="I27" s="12" t="s">
        <v>25</v>
      </c>
      <c r="J27" s="12" t="s">
        <v>26</v>
      </c>
      <c r="K27" s="12" t="s">
        <v>27</v>
      </c>
      <c r="L27" s="12" t="s">
        <v>28</v>
      </c>
      <c r="M27" s="12" t="s">
        <v>29</v>
      </c>
      <c r="N27" s="10">
        <f t="shared" ca="1" si="3"/>
        <v>46150</v>
      </c>
      <c r="O27" s="11">
        <v>0.29166666666666669</v>
      </c>
      <c r="P27" s="10">
        <f t="shared" ca="1" si="4"/>
        <v>46150</v>
      </c>
      <c r="Q27" s="11">
        <v>0.75</v>
      </c>
      <c r="R27" s="12" t="s">
        <v>154</v>
      </c>
      <c r="S27" s="12" t="s">
        <v>155</v>
      </c>
      <c r="T27" s="9" t="s">
        <v>156</v>
      </c>
      <c r="U27" s="12" t="s">
        <v>157</v>
      </c>
      <c r="V27" s="12" t="s">
        <v>29</v>
      </c>
      <c r="W27" s="12" t="s">
        <v>34</v>
      </c>
      <c r="X27" s="9">
        <v>13</v>
      </c>
      <c r="Y27" s="12" t="s">
        <v>35</v>
      </c>
      <c r="Z27" s="12" t="s">
        <v>36</v>
      </c>
      <c r="AA27" s="12">
        <v>8450</v>
      </c>
    </row>
    <row r="28" spans="1:27">
      <c r="A28" s="9" t="s">
        <v>58</v>
      </c>
      <c r="B28" s="9" t="s">
        <v>158</v>
      </c>
      <c r="C28" s="9" t="s">
        <v>24</v>
      </c>
      <c r="D28" s="10">
        <f t="shared" ca="1" si="0"/>
        <v>46148</v>
      </c>
      <c r="E28" s="10">
        <f t="shared" ca="1" si="1"/>
        <v>46149</v>
      </c>
      <c r="F28" s="11">
        <v>0.29166666666666669</v>
      </c>
      <c r="G28" s="10">
        <f t="shared" ca="1" si="2"/>
        <v>46149</v>
      </c>
      <c r="H28" s="11">
        <v>0.75</v>
      </c>
      <c r="I28" s="12" t="s">
        <v>60</v>
      </c>
      <c r="J28" s="12" t="s">
        <v>61</v>
      </c>
      <c r="K28" s="12" t="s">
        <v>62</v>
      </c>
      <c r="L28" s="12" t="s">
        <v>63</v>
      </c>
      <c r="M28" s="12" t="s">
        <v>29</v>
      </c>
      <c r="N28" s="10">
        <f t="shared" ca="1" si="3"/>
        <v>46150</v>
      </c>
      <c r="O28" s="11">
        <v>0.29166666666666669</v>
      </c>
      <c r="P28" s="10">
        <f t="shared" ca="1" si="4"/>
        <v>46153</v>
      </c>
      <c r="Q28" s="11">
        <v>0.75</v>
      </c>
      <c r="R28" s="12" t="s">
        <v>159</v>
      </c>
      <c r="S28" s="12" t="s">
        <v>160</v>
      </c>
      <c r="T28" s="24" t="s">
        <v>161</v>
      </c>
      <c r="U28" s="12" t="s">
        <v>162</v>
      </c>
      <c r="V28" s="12" t="s">
        <v>68</v>
      </c>
      <c r="W28" s="11" t="s">
        <v>34</v>
      </c>
      <c r="X28" s="9">
        <v>7</v>
      </c>
      <c r="Y28" s="12" t="s">
        <v>35</v>
      </c>
      <c r="Z28" s="12" t="s">
        <v>36</v>
      </c>
      <c r="AA28" s="12">
        <v>4375</v>
      </c>
    </row>
    <row r="29" spans="1:27">
      <c r="A29" s="9" t="s">
        <v>22</v>
      </c>
      <c r="B29" s="9" t="s">
        <v>163</v>
      </c>
      <c r="C29" s="9" t="s">
        <v>24</v>
      </c>
      <c r="D29" s="10">
        <f t="shared" ca="1" si="0"/>
        <v>46148</v>
      </c>
      <c r="E29" s="10">
        <f t="shared" ca="1" si="1"/>
        <v>46149</v>
      </c>
      <c r="F29" s="11">
        <v>0.29166666666666669</v>
      </c>
      <c r="G29" s="10">
        <f t="shared" ca="1" si="2"/>
        <v>46149</v>
      </c>
      <c r="H29" s="11">
        <v>0.75</v>
      </c>
      <c r="I29" s="12" t="s">
        <v>25</v>
      </c>
      <c r="J29" s="12" t="s">
        <v>26</v>
      </c>
      <c r="K29" s="12" t="s">
        <v>27</v>
      </c>
      <c r="L29" s="12" t="s">
        <v>28</v>
      </c>
      <c r="M29" s="12" t="s">
        <v>29</v>
      </c>
      <c r="N29" s="10">
        <f t="shared" ca="1" si="3"/>
        <v>46150</v>
      </c>
      <c r="O29" s="11">
        <v>0.29166666666666669</v>
      </c>
      <c r="P29" s="10">
        <f t="shared" ca="1" si="4"/>
        <v>46150</v>
      </c>
      <c r="Q29" s="11">
        <v>0.75</v>
      </c>
      <c r="R29" s="12" t="s">
        <v>154</v>
      </c>
      <c r="S29" s="12" t="s">
        <v>155</v>
      </c>
      <c r="T29" s="9" t="s">
        <v>156</v>
      </c>
      <c r="U29" s="12" t="s">
        <v>157</v>
      </c>
      <c r="V29" s="12" t="s">
        <v>29</v>
      </c>
      <c r="W29" s="12" t="s">
        <v>34</v>
      </c>
      <c r="X29" s="9">
        <v>8</v>
      </c>
      <c r="Y29" s="12" t="s">
        <v>35</v>
      </c>
      <c r="Z29" s="12" t="s">
        <v>36</v>
      </c>
      <c r="AA29" s="12">
        <v>5200</v>
      </c>
    </row>
    <row r="30" spans="1:27">
      <c r="A30" s="9" t="s">
        <v>22</v>
      </c>
      <c r="B30" s="9" t="s">
        <v>164</v>
      </c>
      <c r="C30" s="9" t="s">
        <v>24</v>
      </c>
      <c r="D30" s="10">
        <f t="shared" ca="1" si="0"/>
        <v>46148</v>
      </c>
      <c r="E30" s="10">
        <f t="shared" ca="1" si="1"/>
        <v>46149</v>
      </c>
      <c r="F30" s="11">
        <v>0.29166666666666669</v>
      </c>
      <c r="G30" s="10">
        <f t="shared" ca="1" si="2"/>
        <v>46149</v>
      </c>
      <c r="H30" s="11">
        <v>0.75</v>
      </c>
      <c r="I30" s="12" t="s">
        <v>25</v>
      </c>
      <c r="J30" s="12" t="s">
        <v>26</v>
      </c>
      <c r="K30" s="12" t="s">
        <v>27</v>
      </c>
      <c r="L30" s="12" t="s">
        <v>28</v>
      </c>
      <c r="M30" s="12" t="s">
        <v>29</v>
      </c>
      <c r="N30" s="10">
        <f t="shared" ca="1" si="3"/>
        <v>46150</v>
      </c>
      <c r="O30" s="11">
        <v>0.29166666666666669</v>
      </c>
      <c r="P30" s="10">
        <f t="shared" ca="1" si="4"/>
        <v>46150</v>
      </c>
      <c r="Q30" s="11">
        <v>0.75</v>
      </c>
      <c r="R30" s="12" t="s">
        <v>165</v>
      </c>
      <c r="S30" s="12" t="s">
        <v>166</v>
      </c>
      <c r="T30" s="9" t="s">
        <v>167</v>
      </c>
      <c r="U30" s="12" t="s">
        <v>168</v>
      </c>
      <c r="V30" s="12" t="s">
        <v>29</v>
      </c>
      <c r="W30" s="12" t="s">
        <v>34</v>
      </c>
      <c r="X30" s="9">
        <v>2</v>
      </c>
      <c r="Y30" s="12" t="s">
        <v>42</v>
      </c>
      <c r="Z30" s="12" t="s">
        <v>36</v>
      </c>
      <c r="AA30" s="12">
        <v>1300</v>
      </c>
    </row>
    <row r="31" spans="1:27">
      <c r="A31" s="9" t="s">
        <v>22</v>
      </c>
      <c r="B31" s="9" t="s">
        <v>169</v>
      </c>
      <c r="C31" s="9" t="s">
        <v>24</v>
      </c>
      <c r="D31" s="10">
        <f t="shared" ca="1" si="0"/>
        <v>46148</v>
      </c>
      <c r="E31" s="10">
        <f t="shared" ca="1" si="1"/>
        <v>46149</v>
      </c>
      <c r="F31" s="11">
        <v>0.29166666666666669</v>
      </c>
      <c r="G31" s="10">
        <f t="shared" ca="1" si="2"/>
        <v>46149</v>
      </c>
      <c r="H31" s="11">
        <v>0.75</v>
      </c>
      <c r="I31" s="12" t="s">
        <v>25</v>
      </c>
      <c r="J31" s="12" t="s">
        <v>26</v>
      </c>
      <c r="K31" s="12" t="s">
        <v>27</v>
      </c>
      <c r="L31" s="12" t="s">
        <v>28</v>
      </c>
      <c r="M31" s="12" t="s">
        <v>29</v>
      </c>
      <c r="N31" s="10">
        <f t="shared" ca="1" si="3"/>
        <v>46150</v>
      </c>
      <c r="O31" s="11">
        <v>0.29166666666666669</v>
      </c>
      <c r="P31" s="10">
        <f t="shared" ca="1" si="4"/>
        <v>46150</v>
      </c>
      <c r="Q31" s="11">
        <v>0.75</v>
      </c>
      <c r="R31" s="12" t="s">
        <v>170</v>
      </c>
      <c r="S31" s="12" t="s">
        <v>171</v>
      </c>
      <c r="T31" s="9" t="s">
        <v>172</v>
      </c>
      <c r="U31" s="12" t="s">
        <v>173</v>
      </c>
      <c r="V31" s="12" t="s">
        <v>29</v>
      </c>
      <c r="W31" s="12" t="s">
        <v>34</v>
      </c>
      <c r="X31" s="9">
        <v>6</v>
      </c>
      <c r="Y31" s="12" t="s">
        <v>35</v>
      </c>
      <c r="Z31" s="12" t="s">
        <v>36</v>
      </c>
      <c r="AA31" s="12">
        <v>3900</v>
      </c>
    </row>
    <row r="32" spans="1:27">
      <c r="A32" s="9" t="s">
        <v>22</v>
      </c>
      <c r="B32" s="9" t="s">
        <v>174</v>
      </c>
      <c r="C32" s="9" t="s">
        <v>24</v>
      </c>
      <c r="D32" s="10">
        <f t="shared" ca="1" si="0"/>
        <v>46148</v>
      </c>
      <c r="E32" s="10">
        <f t="shared" ca="1" si="1"/>
        <v>46149</v>
      </c>
      <c r="F32" s="11">
        <v>0.29166666666666669</v>
      </c>
      <c r="G32" s="10">
        <f t="shared" ca="1" si="2"/>
        <v>46149</v>
      </c>
      <c r="H32" s="11">
        <v>0.75</v>
      </c>
      <c r="I32" s="12" t="s">
        <v>25</v>
      </c>
      <c r="J32" s="12" t="s">
        <v>26</v>
      </c>
      <c r="K32" s="12" t="s">
        <v>27</v>
      </c>
      <c r="L32" s="12" t="s">
        <v>28</v>
      </c>
      <c r="M32" s="12" t="s">
        <v>29</v>
      </c>
      <c r="N32" s="10">
        <f t="shared" ca="1" si="3"/>
        <v>46150</v>
      </c>
      <c r="O32" s="11">
        <v>0.29166666666666669</v>
      </c>
      <c r="P32" s="10">
        <f t="shared" ca="1" si="4"/>
        <v>46150</v>
      </c>
      <c r="Q32" s="11">
        <v>0.75</v>
      </c>
      <c r="R32" s="12" t="s">
        <v>175</v>
      </c>
      <c r="S32" s="12" t="s">
        <v>176</v>
      </c>
      <c r="T32" s="9" t="s">
        <v>177</v>
      </c>
      <c r="U32" s="12" t="s">
        <v>178</v>
      </c>
      <c r="V32" s="12" t="s">
        <v>29</v>
      </c>
      <c r="W32" s="12" t="s">
        <v>34</v>
      </c>
      <c r="X32" s="9">
        <v>4</v>
      </c>
      <c r="Y32" s="12" t="s">
        <v>42</v>
      </c>
      <c r="Z32" s="12" t="s">
        <v>36</v>
      </c>
      <c r="AA32" s="12">
        <v>2600</v>
      </c>
    </row>
    <row r="33" spans="1:27">
      <c r="A33" s="9" t="s">
        <v>22</v>
      </c>
      <c r="B33" s="9" t="s">
        <v>179</v>
      </c>
      <c r="C33" s="9" t="s">
        <v>24</v>
      </c>
      <c r="D33" s="10">
        <f t="shared" ca="1" si="0"/>
        <v>46148</v>
      </c>
      <c r="E33" s="10">
        <f t="shared" ca="1" si="1"/>
        <v>46149</v>
      </c>
      <c r="F33" s="11">
        <v>0.29166666666666669</v>
      </c>
      <c r="G33" s="10">
        <f t="shared" ca="1" si="2"/>
        <v>46149</v>
      </c>
      <c r="H33" s="11">
        <v>0.75</v>
      </c>
      <c r="I33" s="12" t="s">
        <v>25</v>
      </c>
      <c r="J33" s="12" t="s">
        <v>26</v>
      </c>
      <c r="K33" s="12" t="s">
        <v>27</v>
      </c>
      <c r="L33" s="12" t="s">
        <v>28</v>
      </c>
      <c r="M33" s="12" t="s">
        <v>29</v>
      </c>
      <c r="N33" s="10">
        <f t="shared" ca="1" si="3"/>
        <v>46150</v>
      </c>
      <c r="O33" s="11">
        <v>0.29166666666666669</v>
      </c>
      <c r="P33" s="10">
        <f t="shared" ca="1" si="4"/>
        <v>46150</v>
      </c>
      <c r="Q33" s="11">
        <v>0.75</v>
      </c>
      <c r="R33" s="12" t="s">
        <v>180</v>
      </c>
      <c r="S33" s="12" t="s">
        <v>181</v>
      </c>
      <c r="T33" s="9" t="s">
        <v>182</v>
      </c>
      <c r="U33" s="12" t="s">
        <v>183</v>
      </c>
      <c r="V33" s="12" t="s">
        <v>29</v>
      </c>
      <c r="W33" s="12" t="s">
        <v>34</v>
      </c>
      <c r="X33" s="9">
        <v>2</v>
      </c>
      <c r="Y33" s="12" t="s">
        <v>35</v>
      </c>
      <c r="Z33" s="12" t="s">
        <v>36</v>
      </c>
      <c r="AA33" s="12">
        <v>1300</v>
      </c>
    </row>
    <row r="34" spans="1:27">
      <c r="A34" s="9" t="s">
        <v>22</v>
      </c>
      <c r="B34" s="9" t="s">
        <v>184</v>
      </c>
      <c r="C34" s="9" t="s">
        <v>24</v>
      </c>
      <c r="D34" s="10">
        <f t="shared" ca="1" si="0"/>
        <v>46148</v>
      </c>
      <c r="E34" s="10">
        <f t="shared" ca="1" si="1"/>
        <v>46149</v>
      </c>
      <c r="F34" s="11">
        <v>0.29166666666666669</v>
      </c>
      <c r="G34" s="10">
        <f t="shared" ca="1" si="2"/>
        <v>46149</v>
      </c>
      <c r="H34" s="11">
        <v>0.75</v>
      </c>
      <c r="I34" s="12" t="s">
        <v>25</v>
      </c>
      <c r="J34" s="12" t="s">
        <v>26</v>
      </c>
      <c r="K34" s="12" t="s">
        <v>27</v>
      </c>
      <c r="L34" s="12" t="s">
        <v>28</v>
      </c>
      <c r="M34" s="12" t="s">
        <v>29</v>
      </c>
      <c r="N34" s="10">
        <f t="shared" ca="1" si="3"/>
        <v>46150</v>
      </c>
      <c r="O34" s="11">
        <v>0.29166666666666669</v>
      </c>
      <c r="P34" s="10">
        <f t="shared" ca="1" si="4"/>
        <v>46150</v>
      </c>
      <c r="Q34" s="11">
        <v>0.75</v>
      </c>
      <c r="R34" s="12" t="s">
        <v>185</v>
      </c>
      <c r="S34" s="12" t="s">
        <v>186</v>
      </c>
      <c r="T34" s="9" t="s">
        <v>187</v>
      </c>
      <c r="U34" s="12" t="s">
        <v>188</v>
      </c>
      <c r="V34" s="12" t="s">
        <v>29</v>
      </c>
      <c r="W34" s="12" t="s">
        <v>34</v>
      </c>
      <c r="X34" s="9">
        <v>10</v>
      </c>
      <c r="Y34" s="12" t="s">
        <v>35</v>
      </c>
      <c r="Z34" s="12" t="s">
        <v>36</v>
      </c>
      <c r="AA34" s="12">
        <v>6500</v>
      </c>
    </row>
    <row r="35" spans="1:27">
      <c r="A35" s="9" t="s">
        <v>22</v>
      </c>
      <c r="B35" s="9" t="s">
        <v>189</v>
      </c>
      <c r="C35" s="9" t="s">
        <v>24</v>
      </c>
      <c r="D35" s="10">
        <f t="shared" ref="D35:D66" ca="1" si="5">TODAY()</f>
        <v>46148</v>
      </c>
      <c r="E35" s="10">
        <f t="shared" ca="1" si="1"/>
        <v>46149</v>
      </c>
      <c r="F35" s="11">
        <v>0.29166666666666669</v>
      </c>
      <c r="G35" s="10">
        <f t="shared" ref="G35:G66" ca="1" si="6">E35</f>
        <v>46149</v>
      </c>
      <c r="H35" s="11">
        <v>0.75</v>
      </c>
      <c r="I35" s="12" t="s">
        <v>25</v>
      </c>
      <c r="J35" s="12" t="s">
        <v>26</v>
      </c>
      <c r="K35" s="12" t="s">
        <v>27</v>
      </c>
      <c r="L35" s="12" t="s">
        <v>28</v>
      </c>
      <c r="M35" s="12" t="s">
        <v>29</v>
      </c>
      <c r="N35" s="10">
        <f t="shared" ca="1" si="3"/>
        <v>46150</v>
      </c>
      <c r="O35" s="11">
        <v>0.29166666666666669</v>
      </c>
      <c r="P35" s="10">
        <f t="shared" ref="P35:P66" ca="1" si="7">IF(V35="NL",N35,(IF(WEEKDAY(N35+1,2)=6,N35+3,N35+1)))</f>
        <v>46153</v>
      </c>
      <c r="Q35" s="11">
        <v>0.75</v>
      </c>
      <c r="R35" s="12" t="s">
        <v>190</v>
      </c>
      <c r="S35" s="12" t="s">
        <v>191</v>
      </c>
      <c r="T35" s="9" t="s">
        <v>192</v>
      </c>
      <c r="U35" s="12" t="s">
        <v>193</v>
      </c>
      <c r="V35" s="12" t="s">
        <v>194</v>
      </c>
      <c r="W35" s="12" t="s">
        <v>34</v>
      </c>
      <c r="X35" s="9">
        <v>5</v>
      </c>
      <c r="Y35" s="12" t="s">
        <v>35</v>
      </c>
      <c r="Z35" s="12" t="s">
        <v>36</v>
      </c>
      <c r="AA35" s="12">
        <v>3250</v>
      </c>
    </row>
    <row r="36" spans="1:27">
      <c r="A36" s="9" t="s">
        <v>22</v>
      </c>
      <c r="B36" s="9" t="s">
        <v>195</v>
      </c>
      <c r="C36" s="9" t="s">
        <v>24</v>
      </c>
      <c r="D36" s="10">
        <f t="shared" ca="1" si="5"/>
        <v>46148</v>
      </c>
      <c r="E36" s="10">
        <f t="shared" ca="1" si="1"/>
        <v>46149</v>
      </c>
      <c r="F36" s="11">
        <v>0.29166666666666669</v>
      </c>
      <c r="G36" s="10">
        <f t="shared" ca="1" si="6"/>
        <v>46149</v>
      </c>
      <c r="H36" s="11">
        <v>0.75</v>
      </c>
      <c r="I36" s="12" t="s">
        <v>25</v>
      </c>
      <c r="J36" s="12" t="s">
        <v>26</v>
      </c>
      <c r="K36" s="12" t="s">
        <v>27</v>
      </c>
      <c r="L36" s="12" t="s">
        <v>28</v>
      </c>
      <c r="M36" s="12" t="s">
        <v>29</v>
      </c>
      <c r="N36" s="10">
        <f t="shared" ca="1" si="3"/>
        <v>46150</v>
      </c>
      <c r="O36" s="11">
        <v>0.29166666666666669</v>
      </c>
      <c r="P36" s="10">
        <f t="shared" ca="1" si="7"/>
        <v>46150</v>
      </c>
      <c r="Q36" s="11">
        <v>0.75</v>
      </c>
      <c r="R36" s="12" t="s">
        <v>196</v>
      </c>
      <c r="S36" s="12" t="s">
        <v>197</v>
      </c>
      <c r="T36" s="9" t="s">
        <v>198</v>
      </c>
      <c r="U36" s="12" t="s">
        <v>199</v>
      </c>
      <c r="V36" s="12" t="s">
        <v>29</v>
      </c>
      <c r="W36" s="12" t="s">
        <v>34</v>
      </c>
      <c r="X36" s="9">
        <v>3</v>
      </c>
      <c r="Y36" s="12" t="s">
        <v>35</v>
      </c>
      <c r="Z36" s="12" t="s">
        <v>36</v>
      </c>
      <c r="AA36" s="12">
        <v>1950</v>
      </c>
    </row>
    <row r="37" spans="1:27">
      <c r="A37" s="9" t="s">
        <v>200</v>
      </c>
      <c r="B37" s="9" t="s">
        <v>201</v>
      </c>
      <c r="C37" s="9" t="s">
        <v>24</v>
      </c>
      <c r="D37" s="10">
        <f t="shared" ca="1" si="5"/>
        <v>46148</v>
      </c>
      <c r="E37" s="10">
        <f t="shared" ca="1" si="1"/>
        <v>46149</v>
      </c>
      <c r="F37" s="11">
        <v>0.29166666666666669</v>
      </c>
      <c r="G37" s="10">
        <f t="shared" ca="1" si="6"/>
        <v>46149</v>
      </c>
      <c r="H37" s="11">
        <v>0.75</v>
      </c>
      <c r="I37" s="25" t="s">
        <v>44</v>
      </c>
      <c r="J37" s="12" t="s">
        <v>45</v>
      </c>
      <c r="K37" s="12" t="s">
        <v>46</v>
      </c>
      <c r="L37" s="12" t="s">
        <v>47</v>
      </c>
      <c r="M37" s="12" t="s">
        <v>29</v>
      </c>
      <c r="N37" s="10">
        <f t="shared" ca="1" si="3"/>
        <v>46150</v>
      </c>
      <c r="O37" s="11">
        <v>0.29166666666666669</v>
      </c>
      <c r="P37" s="10">
        <f t="shared" ca="1" si="7"/>
        <v>46153</v>
      </c>
      <c r="Q37" s="11">
        <v>0.75</v>
      </c>
      <c r="R37" s="23" t="s">
        <v>202</v>
      </c>
      <c r="S37" s="12" t="s">
        <v>203</v>
      </c>
      <c r="T37" s="9">
        <v>40212</v>
      </c>
      <c r="U37" s="23" t="s">
        <v>204</v>
      </c>
      <c r="V37" s="12" t="s">
        <v>205</v>
      </c>
      <c r="W37" s="11" t="s">
        <v>34</v>
      </c>
      <c r="X37" s="9">
        <v>5</v>
      </c>
      <c r="Y37" s="12" t="s">
        <v>35</v>
      </c>
      <c r="Z37" s="12" t="s">
        <v>36</v>
      </c>
      <c r="AA37" s="12">
        <v>3625</v>
      </c>
    </row>
    <row r="38" spans="1:27">
      <c r="A38" s="9" t="s">
        <v>22</v>
      </c>
      <c r="B38" s="9" t="s">
        <v>206</v>
      </c>
      <c r="C38" s="9" t="s">
        <v>24</v>
      </c>
      <c r="D38" s="10">
        <f t="shared" ca="1" si="5"/>
        <v>46148</v>
      </c>
      <c r="E38" s="10">
        <f t="shared" ca="1" si="1"/>
        <v>46149</v>
      </c>
      <c r="F38" s="11">
        <v>0.29166666666666669</v>
      </c>
      <c r="G38" s="10">
        <f t="shared" ca="1" si="6"/>
        <v>46149</v>
      </c>
      <c r="H38" s="11">
        <v>0.75</v>
      </c>
      <c r="I38" s="12" t="s">
        <v>25</v>
      </c>
      <c r="J38" s="12" t="s">
        <v>26</v>
      </c>
      <c r="K38" s="12" t="s">
        <v>27</v>
      </c>
      <c r="L38" s="12" t="s">
        <v>28</v>
      </c>
      <c r="M38" s="12" t="s">
        <v>29</v>
      </c>
      <c r="N38" s="10">
        <f t="shared" ca="1" si="3"/>
        <v>46150</v>
      </c>
      <c r="O38" s="11">
        <v>0.29166666666666669</v>
      </c>
      <c r="P38" s="10">
        <f t="shared" ca="1" si="7"/>
        <v>46150</v>
      </c>
      <c r="Q38" s="11">
        <v>0.75</v>
      </c>
      <c r="R38" s="12" t="s">
        <v>207</v>
      </c>
      <c r="S38" s="12" t="s">
        <v>208</v>
      </c>
      <c r="T38" s="9" t="s">
        <v>209</v>
      </c>
      <c r="U38" s="12" t="s">
        <v>113</v>
      </c>
      <c r="V38" s="12" t="s">
        <v>29</v>
      </c>
      <c r="W38" s="12" t="s">
        <v>34</v>
      </c>
      <c r="X38" s="9">
        <v>1</v>
      </c>
      <c r="Y38" s="12" t="s">
        <v>42</v>
      </c>
      <c r="Z38" s="12" t="s">
        <v>36</v>
      </c>
      <c r="AA38" s="12">
        <v>650</v>
      </c>
    </row>
    <row r="39" spans="1:27">
      <c r="A39" s="9" t="s">
        <v>22</v>
      </c>
      <c r="B39" s="9" t="s">
        <v>210</v>
      </c>
      <c r="C39" s="9" t="s">
        <v>24</v>
      </c>
      <c r="D39" s="10">
        <f t="shared" ca="1" si="5"/>
        <v>46148</v>
      </c>
      <c r="E39" s="10">
        <f t="shared" ca="1" si="1"/>
        <v>46149</v>
      </c>
      <c r="F39" s="11">
        <v>0.29166666666666669</v>
      </c>
      <c r="G39" s="10">
        <f t="shared" ca="1" si="6"/>
        <v>46149</v>
      </c>
      <c r="H39" s="11">
        <v>0.75</v>
      </c>
      <c r="I39" s="12" t="s">
        <v>25</v>
      </c>
      <c r="J39" s="12" t="s">
        <v>26</v>
      </c>
      <c r="K39" s="12" t="s">
        <v>27</v>
      </c>
      <c r="L39" s="12" t="s">
        <v>28</v>
      </c>
      <c r="M39" s="12" t="s">
        <v>29</v>
      </c>
      <c r="N39" s="10">
        <f t="shared" ca="1" si="3"/>
        <v>46150</v>
      </c>
      <c r="O39" s="11">
        <v>0.29166666666666669</v>
      </c>
      <c r="P39" s="10">
        <f t="shared" ca="1" si="7"/>
        <v>46150</v>
      </c>
      <c r="Q39" s="11">
        <v>0.75</v>
      </c>
      <c r="R39" s="12" t="s">
        <v>211</v>
      </c>
      <c r="S39" s="12" t="s">
        <v>212</v>
      </c>
      <c r="T39" s="9" t="s">
        <v>213</v>
      </c>
      <c r="U39" s="12" t="s">
        <v>214</v>
      </c>
      <c r="V39" s="12" t="s">
        <v>29</v>
      </c>
      <c r="W39" s="12" t="s">
        <v>34</v>
      </c>
      <c r="X39" s="9">
        <v>6</v>
      </c>
      <c r="Y39" s="12" t="s">
        <v>35</v>
      </c>
      <c r="Z39" s="12" t="s">
        <v>36</v>
      </c>
      <c r="AA39" s="12">
        <v>3900</v>
      </c>
    </row>
    <row r="40" spans="1:27">
      <c r="A40" s="9" t="s">
        <v>22</v>
      </c>
      <c r="B40" s="9" t="s">
        <v>215</v>
      </c>
      <c r="C40" s="9" t="s">
        <v>24</v>
      </c>
      <c r="D40" s="10">
        <f t="shared" ca="1" si="5"/>
        <v>46148</v>
      </c>
      <c r="E40" s="10">
        <f t="shared" ca="1" si="1"/>
        <v>46149</v>
      </c>
      <c r="F40" s="11">
        <v>0.29166666666666669</v>
      </c>
      <c r="G40" s="10">
        <f t="shared" ca="1" si="6"/>
        <v>46149</v>
      </c>
      <c r="H40" s="11">
        <v>0.75</v>
      </c>
      <c r="I40" s="12" t="s">
        <v>25</v>
      </c>
      <c r="J40" s="12" t="s">
        <v>26</v>
      </c>
      <c r="K40" s="12" t="s">
        <v>27</v>
      </c>
      <c r="L40" s="12" t="s">
        <v>28</v>
      </c>
      <c r="M40" s="12" t="s">
        <v>29</v>
      </c>
      <c r="N40" s="10">
        <f t="shared" ca="1" si="3"/>
        <v>46150</v>
      </c>
      <c r="O40" s="11">
        <v>0.29166666666666669</v>
      </c>
      <c r="P40" s="10">
        <f t="shared" ca="1" si="7"/>
        <v>46150</v>
      </c>
      <c r="Q40" s="11">
        <v>0.75</v>
      </c>
      <c r="R40" s="12" t="s">
        <v>216</v>
      </c>
      <c r="S40" s="12" t="s">
        <v>217</v>
      </c>
      <c r="T40" s="9" t="s">
        <v>218</v>
      </c>
      <c r="U40" s="12" t="s">
        <v>219</v>
      </c>
      <c r="V40" s="12" t="s">
        <v>29</v>
      </c>
      <c r="W40" s="12" t="s">
        <v>34</v>
      </c>
      <c r="X40" s="9">
        <v>11</v>
      </c>
      <c r="Y40" s="12" t="s">
        <v>35</v>
      </c>
      <c r="Z40" s="12" t="s">
        <v>36</v>
      </c>
      <c r="AA40" s="12">
        <v>7150</v>
      </c>
    </row>
    <row r="41" spans="1:27">
      <c r="A41" s="9" t="s">
        <v>22</v>
      </c>
      <c r="B41" s="9" t="s">
        <v>220</v>
      </c>
      <c r="C41" s="9" t="s">
        <v>24</v>
      </c>
      <c r="D41" s="10">
        <f t="shared" ca="1" si="5"/>
        <v>46148</v>
      </c>
      <c r="E41" s="10">
        <f t="shared" ca="1" si="1"/>
        <v>46149</v>
      </c>
      <c r="F41" s="11">
        <v>0.29166666666666669</v>
      </c>
      <c r="G41" s="10">
        <f t="shared" ca="1" si="6"/>
        <v>46149</v>
      </c>
      <c r="H41" s="11">
        <v>0.75</v>
      </c>
      <c r="I41" s="12" t="s">
        <v>25</v>
      </c>
      <c r="J41" s="12" t="s">
        <v>26</v>
      </c>
      <c r="K41" s="12" t="s">
        <v>27</v>
      </c>
      <c r="L41" s="12" t="s">
        <v>28</v>
      </c>
      <c r="M41" s="12" t="s">
        <v>29</v>
      </c>
      <c r="N41" s="10">
        <f t="shared" ca="1" si="3"/>
        <v>46150</v>
      </c>
      <c r="O41" s="11">
        <v>0.29166666666666669</v>
      </c>
      <c r="P41" s="10">
        <f t="shared" ca="1" si="7"/>
        <v>46150</v>
      </c>
      <c r="Q41" s="11">
        <v>0.75</v>
      </c>
      <c r="R41" s="12" t="s">
        <v>221</v>
      </c>
      <c r="S41" s="12" t="s">
        <v>222</v>
      </c>
      <c r="T41" s="9" t="s">
        <v>223</v>
      </c>
      <c r="U41" s="12" t="s">
        <v>224</v>
      </c>
      <c r="V41" s="12" t="s">
        <v>29</v>
      </c>
      <c r="W41" s="12" t="s">
        <v>34</v>
      </c>
      <c r="X41" s="9">
        <v>7</v>
      </c>
      <c r="Y41" s="12" t="s">
        <v>35</v>
      </c>
      <c r="Z41" s="12" t="s">
        <v>36</v>
      </c>
      <c r="AA41" s="12">
        <v>4550</v>
      </c>
    </row>
    <row r="42" spans="1:27">
      <c r="A42" s="9" t="s">
        <v>22</v>
      </c>
      <c r="B42" s="9" t="s">
        <v>225</v>
      </c>
      <c r="C42" s="9" t="s">
        <v>24</v>
      </c>
      <c r="D42" s="10">
        <f t="shared" ca="1" si="5"/>
        <v>46148</v>
      </c>
      <c r="E42" s="10">
        <f t="shared" ca="1" si="1"/>
        <v>46149</v>
      </c>
      <c r="F42" s="11">
        <v>0.29166666666666669</v>
      </c>
      <c r="G42" s="10">
        <f t="shared" ca="1" si="6"/>
        <v>46149</v>
      </c>
      <c r="H42" s="11">
        <v>0.75</v>
      </c>
      <c r="I42" s="12" t="s">
        <v>25</v>
      </c>
      <c r="J42" s="12" t="s">
        <v>26</v>
      </c>
      <c r="K42" s="12" t="s">
        <v>27</v>
      </c>
      <c r="L42" s="12" t="s">
        <v>28</v>
      </c>
      <c r="M42" s="12" t="s">
        <v>29</v>
      </c>
      <c r="N42" s="10">
        <f t="shared" ca="1" si="3"/>
        <v>46150</v>
      </c>
      <c r="O42" s="11">
        <v>0.29166666666666669</v>
      </c>
      <c r="P42" s="10">
        <f t="shared" ca="1" si="7"/>
        <v>46150</v>
      </c>
      <c r="Q42" s="11">
        <v>0.75</v>
      </c>
      <c r="R42" s="12" t="s">
        <v>226</v>
      </c>
      <c r="S42" s="12" t="s">
        <v>227</v>
      </c>
      <c r="T42" s="9" t="s">
        <v>228</v>
      </c>
      <c r="U42" s="12" t="s">
        <v>33</v>
      </c>
      <c r="V42" s="12" t="s">
        <v>29</v>
      </c>
      <c r="W42" s="12" t="s">
        <v>34</v>
      </c>
      <c r="X42" s="9">
        <v>5</v>
      </c>
      <c r="Y42" s="12" t="s">
        <v>35</v>
      </c>
      <c r="Z42" s="12" t="s">
        <v>36</v>
      </c>
      <c r="AA42" s="12">
        <v>3250</v>
      </c>
    </row>
    <row r="43" spans="1:27">
      <c r="A43" s="9" t="s">
        <v>22</v>
      </c>
      <c r="B43" s="9" t="s">
        <v>229</v>
      </c>
      <c r="C43" s="9" t="s">
        <v>24</v>
      </c>
      <c r="D43" s="10">
        <f t="shared" ca="1" si="5"/>
        <v>46148</v>
      </c>
      <c r="E43" s="10">
        <f t="shared" ca="1" si="1"/>
        <v>46149</v>
      </c>
      <c r="F43" s="11">
        <v>0.29166666666666669</v>
      </c>
      <c r="G43" s="10">
        <f t="shared" ca="1" si="6"/>
        <v>46149</v>
      </c>
      <c r="H43" s="11">
        <v>0.75</v>
      </c>
      <c r="I43" s="12" t="s">
        <v>25</v>
      </c>
      <c r="J43" s="12" t="s">
        <v>26</v>
      </c>
      <c r="K43" s="12" t="s">
        <v>27</v>
      </c>
      <c r="L43" s="12" t="s">
        <v>28</v>
      </c>
      <c r="M43" s="12" t="s">
        <v>29</v>
      </c>
      <c r="N43" s="10">
        <f t="shared" ca="1" si="3"/>
        <v>46150</v>
      </c>
      <c r="O43" s="11">
        <v>0.29166666666666669</v>
      </c>
      <c r="P43" s="10">
        <f t="shared" ca="1" si="7"/>
        <v>46150</v>
      </c>
      <c r="Q43" s="11">
        <v>0.75</v>
      </c>
      <c r="R43" s="12" t="s">
        <v>230</v>
      </c>
      <c r="S43" s="12" t="s">
        <v>231</v>
      </c>
      <c r="T43" s="9" t="s">
        <v>232</v>
      </c>
      <c r="U43" s="12" t="s">
        <v>133</v>
      </c>
      <c r="V43" s="12" t="s">
        <v>29</v>
      </c>
      <c r="W43" s="12" t="s">
        <v>34</v>
      </c>
      <c r="X43" s="9">
        <v>2</v>
      </c>
      <c r="Y43" s="12" t="s">
        <v>42</v>
      </c>
      <c r="Z43" s="12" t="s">
        <v>36</v>
      </c>
      <c r="AA43" s="12">
        <v>1300</v>
      </c>
    </row>
    <row r="44" spans="1:27">
      <c r="A44" s="9" t="s">
        <v>22</v>
      </c>
      <c r="B44" s="9" t="s">
        <v>233</v>
      </c>
      <c r="C44" s="9" t="s">
        <v>24</v>
      </c>
      <c r="D44" s="10">
        <f t="shared" ca="1" si="5"/>
        <v>46148</v>
      </c>
      <c r="E44" s="10">
        <f t="shared" ca="1" si="1"/>
        <v>46149</v>
      </c>
      <c r="F44" s="11">
        <v>0.29166666666666669</v>
      </c>
      <c r="G44" s="10">
        <f t="shared" ca="1" si="6"/>
        <v>46149</v>
      </c>
      <c r="H44" s="11">
        <v>0.75</v>
      </c>
      <c r="I44" s="12" t="s">
        <v>25</v>
      </c>
      <c r="J44" s="12" t="s">
        <v>26</v>
      </c>
      <c r="K44" s="12" t="s">
        <v>27</v>
      </c>
      <c r="L44" s="12" t="s">
        <v>28</v>
      </c>
      <c r="M44" s="12" t="s">
        <v>29</v>
      </c>
      <c r="N44" s="10">
        <f t="shared" ca="1" si="3"/>
        <v>46150</v>
      </c>
      <c r="O44" s="11">
        <v>0.29166666666666669</v>
      </c>
      <c r="P44" s="10">
        <f t="shared" ca="1" si="7"/>
        <v>46150</v>
      </c>
      <c r="Q44" s="11">
        <v>0.75</v>
      </c>
      <c r="R44" s="12" t="s">
        <v>234</v>
      </c>
      <c r="S44" s="12" t="s">
        <v>235</v>
      </c>
      <c r="T44" s="9" t="s">
        <v>236</v>
      </c>
      <c r="U44" s="12" t="s">
        <v>113</v>
      </c>
      <c r="V44" s="12" t="s">
        <v>29</v>
      </c>
      <c r="W44" s="12" t="s">
        <v>34</v>
      </c>
      <c r="X44" s="9">
        <v>1</v>
      </c>
      <c r="Y44" s="12" t="s">
        <v>35</v>
      </c>
      <c r="Z44" s="12" t="s">
        <v>36</v>
      </c>
      <c r="AA44" s="12">
        <v>650</v>
      </c>
    </row>
    <row r="45" spans="1:27">
      <c r="A45" s="9" t="s">
        <v>58</v>
      </c>
      <c r="B45" s="9" t="s">
        <v>237</v>
      </c>
      <c r="C45" s="9" t="s">
        <v>238</v>
      </c>
      <c r="D45" s="10">
        <f t="shared" ca="1" si="5"/>
        <v>46148</v>
      </c>
      <c r="E45" s="10">
        <f t="shared" ca="1" si="1"/>
        <v>46149</v>
      </c>
      <c r="F45" s="11">
        <v>0.29166666666666669</v>
      </c>
      <c r="G45" s="10">
        <f t="shared" ca="1" si="6"/>
        <v>46149</v>
      </c>
      <c r="H45" s="11">
        <v>0.75</v>
      </c>
      <c r="I45" s="12" t="s">
        <v>60</v>
      </c>
      <c r="J45" s="12" t="s">
        <v>61</v>
      </c>
      <c r="K45" s="12" t="s">
        <v>62</v>
      </c>
      <c r="L45" s="12" t="s">
        <v>63</v>
      </c>
      <c r="M45" s="12" t="s">
        <v>29</v>
      </c>
      <c r="N45" s="10">
        <f t="shared" ca="1" si="3"/>
        <v>46150</v>
      </c>
      <c r="O45" s="11">
        <v>0.29166666666666669</v>
      </c>
      <c r="P45" s="10">
        <f t="shared" ca="1" si="7"/>
        <v>46150</v>
      </c>
      <c r="Q45" s="11">
        <v>0.75</v>
      </c>
      <c r="R45" s="12" t="s">
        <v>175</v>
      </c>
      <c r="S45" s="12" t="s">
        <v>176</v>
      </c>
      <c r="T45" s="9" t="s">
        <v>177</v>
      </c>
      <c r="U45" s="12" t="s">
        <v>178</v>
      </c>
      <c r="V45" s="12" t="s">
        <v>29</v>
      </c>
      <c r="W45" s="12" t="s">
        <v>34</v>
      </c>
      <c r="X45" s="9">
        <v>26</v>
      </c>
      <c r="Y45" s="12" t="s">
        <v>35</v>
      </c>
      <c r="Z45" s="12" t="s">
        <v>36</v>
      </c>
      <c r="AA45" s="12">
        <v>18500</v>
      </c>
    </row>
    <row r="46" spans="1:27">
      <c r="A46" s="9" t="s">
        <v>58</v>
      </c>
      <c r="B46" s="9" t="s">
        <v>239</v>
      </c>
      <c r="C46" s="9" t="s">
        <v>238</v>
      </c>
      <c r="D46" s="10">
        <f t="shared" ca="1" si="5"/>
        <v>46148</v>
      </c>
      <c r="E46" s="10">
        <f t="shared" ca="1" si="1"/>
        <v>46149</v>
      </c>
      <c r="F46" s="11">
        <v>0.29166666666666669</v>
      </c>
      <c r="G46" s="10">
        <f t="shared" ca="1" si="6"/>
        <v>46149</v>
      </c>
      <c r="H46" s="11">
        <v>0.75</v>
      </c>
      <c r="I46" s="12" t="s">
        <v>60</v>
      </c>
      <c r="J46" s="12" t="s">
        <v>61</v>
      </c>
      <c r="K46" s="12" t="s">
        <v>62</v>
      </c>
      <c r="L46" s="12" t="s">
        <v>63</v>
      </c>
      <c r="M46" s="12" t="s">
        <v>29</v>
      </c>
      <c r="N46" s="10">
        <f t="shared" ca="1" si="3"/>
        <v>46150</v>
      </c>
      <c r="O46" s="11">
        <v>0.29166666666666669</v>
      </c>
      <c r="P46" s="10">
        <f t="shared" ca="1" si="7"/>
        <v>46150</v>
      </c>
      <c r="Q46" s="11">
        <v>0.75</v>
      </c>
      <c r="R46" s="12" t="s">
        <v>110</v>
      </c>
      <c r="S46" s="12" t="s">
        <v>111</v>
      </c>
      <c r="T46" s="9" t="s">
        <v>112</v>
      </c>
      <c r="U46" s="12" t="s">
        <v>113</v>
      </c>
      <c r="V46" s="12" t="s">
        <v>29</v>
      </c>
      <c r="W46" s="12" t="s">
        <v>34</v>
      </c>
      <c r="X46" s="9">
        <v>33</v>
      </c>
      <c r="Y46" s="12" t="s">
        <v>42</v>
      </c>
      <c r="Z46" s="12" t="s">
        <v>36</v>
      </c>
      <c r="AA46" s="12">
        <v>17950</v>
      </c>
    </row>
    <row r="47" spans="1:27">
      <c r="A47" s="9" t="s">
        <v>58</v>
      </c>
      <c r="B47" s="9" t="s">
        <v>240</v>
      </c>
      <c r="C47" s="9" t="s">
        <v>238</v>
      </c>
      <c r="D47" s="10">
        <f t="shared" ca="1" si="5"/>
        <v>46148</v>
      </c>
      <c r="E47" s="10">
        <f t="shared" ca="1" si="1"/>
        <v>46149</v>
      </c>
      <c r="F47" s="11">
        <v>0.29166666666666669</v>
      </c>
      <c r="G47" s="10">
        <f t="shared" ca="1" si="6"/>
        <v>46149</v>
      </c>
      <c r="H47" s="11">
        <v>0.75</v>
      </c>
      <c r="I47" s="12" t="s">
        <v>60</v>
      </c>
      <c r="J47" s="12" t="s">
        <v>61</v>
      </c>
      <c r="K47" s="12" t="s">
        <v>62</v>
      </c>
      <c r="L47" s="12" t="s">
        <v>63</v>
      </c>
      <c r="M47" s="12" t="s">
        <v>29</v>
      </c>
      <c r="N47" s="10">
        <f t="shared" ca="1" si="3"/>
        <v>46150</v>
      </c>
      <c r="O47" s="11">
        <v>0.29166666666666669</v>
      </c>
      <c r="P47" s="10">
        <f t="shared" ca="1" si="7"/>
        <v>46150</v>
      </c>
      <c r="Q47" s="11">
        <v>0.75</v>
      </c>
      <c r="R47" s="12" t="s">
        <v>241</v>
      </c>
      <c r="S47" s="12" t="s">
        <v>242</v>
      </c>
      <c r="T47" s="9" t="s">
        <v>243</v>
      </c>
      <c r="U47" s="12" t="s">
        <v>244</v>
      </c>
      <c r="V47" s="12" t="s">
        <v>29</v>
      </c>
      <c r="W47" s="12" t="s">
        <v>34</v>
      </c>
      <c r="X47" s="9">
        <v>26</v>
      </c>
      <c r="Y47" s="12" t="s">
        <v>35</v>
      </c>
      <c r="Z47" s="12" t="s">
        <v>36</v>
      </c>
      <c r="AA47" s="12">
        <v>16900</v>
      </c>
    </row>
    <row r="48" spans="1:27">
      <c r="A48" s="9" t="s">
        <v>58</v>
      </c>
      <c r="B48" s="9" t="s">
        <v>245</v>
      </c>
      <c r="C48" s="9" t="s">
        <v>238</v>
      </c>
      <c r="D48" s="10">
        <f t="shared" ca="1" si="5"/>
        <v>46148</v>
      </c>
      <c r="E48" s="10">
        <f t="shared" ca="1" si="1"/>
        <v>46149</v>
      </c>
      <c r="F48" s="11">
        <v>0.29166666666666669</v>
      </c>
      <c r="G48" s="10">
        <f t="shared" ca="1" si="6"/>
        <v>46149</v>
      </c>
      <c r="H48" s="11">
        <v>0.75</v>
      </c>
      <c r="I48" s="12" t="s">
        <v>60</v>
      </c>
      <c r="J48" s="12" t="s">
        <v>61</v>
      </c>
      <c r="K48" s="12" t="s">
        <v>62</v>
      </c>
      <c r="L48" s="12" t="s">
        <v>63</v>
      </c>
      <c r="M48" s="12" t="s">
        <v>29</v>
      </c>
      <c r="N48" s="10">
        <f t="shared" ca="1" si="3"/>
        <v>46150</v>
      </c>
      <c r="O48" s="11">
        <v>0.29166666666666669</v>
      </c>
      <c r="P48" s="10">
        <f t="shared" ca="1" si="7"/>
        <v>46150</v>
      </c>
      <c r="Q48" s="11">
        <v>0.75</v>
      </c>
      <c r="R48" s="12" t="s">
        <v>154</v>
      </c>
      <c r="S48" s="12" t="s">
        <v>155</v>
      </c>
      <c r="T48" s="9" t="s">
        <v>156</v>
      </c>
      <c r="U48" s="12" t="s">
        <v>157</v>
      </c>
      <c r="V48" s="12" t="s">
        <v>29</v>
      </c>
      <c r="W48" s="12" t="s">
        <v>34</v>
      </c>
      <c r="X48" s="9">
        <v>26</v>
      </c>
      <c r="Y48" s="12" t="s">
        <v>35</v>
      </c>
      <c r="Z48" s="12" t="s">
        <v>36</v>
      </c>
      <c r="AA48" s="12">
        <v>18400</v>
      </c>
    </row>
    <row r="49" spans="1:27">
      <c r="A49" s="9" t="s">
        <v>58</v>
      </c>
      <c r="B49" s="9" t="s">
        <v>246</v>
      </c>
      <c r="C49" s="9" t="s">
        <v>238</v>
      </c>
      <c r="D49" s="10">
        <f t="shared" ca="1" si="5"/>
        <v>46148</v>
      </c>
      <c r="E49" s="10">
        <f t="shared" ca="1" si="1"/>
        <v>46149</v>
      </c>
      <c r="F49" s="11">
        <v>0.29166666666666669</v>
      </c>
      <c r="G49" s="10">
        <f t="shared" ca="1" si="6"/>
        <v>46149</v>
      </c>
      <c r="H49" s="11">
        <v>0.75</v>
      </c>
      <c r="I49" s="12" t="s">
        <v>60</v>
      </c>
      <c r="J49" s="12" t="s">
        <v>61</v>
      </c>
      <c r="K49" s="12" t="s">
        <v>62</v>
      </c>
      <c r="L49" s="12" t="s">
        <v>63</v>
      </c>
      <c r="M49" s="12" t="s">
        <v>29</v>
      </c>
      <c r="N49" s="10">
        <f t="shared" ca="1" si="3"/>
        <v>46150</v>
      </c>
      <c r="O49" s="11">
        <v>0.29166666666666669</v>
      </c>
      <c r="P49" s="10">
        <f t="shared" ca="1" si="7"/>
        <v>46150</v>
      </c>
      <c r="Q49" s="11">
        <v>0.75</v>
      </c>
      <c r="R49" s="12" t="s">
        <v>130</v>
      </c>
      <c r="S49" s="12" t="s">
        <v>131</v>
      </c>
      <c r="T49" s="9" t="s">
        <v>132</v>
      </c>
      <c r="U49" s="12" t="s">
        <v>133</v>
      </c>
      <c r="V49" s="12" t="s">
        <v>29</v>
      </c>
      <c r="W49" s="12" t="s">
        <v>34</v>
      </c>
      <c r="X49" s="9">
        <v>33</v>
      </c>
      <c r="Y49" s="12" t="s">
        <v>42</v>
      </c>
      <c r="Z49" s="12" t="s">
        <v>36</v>
      </c>
      <c r="AA49" s="12">
        <v>17250</v>
      </c>
    </row>
    <row r="50" spans="1:27">
      <c r="A50" s="9" t="s">
        <v>58</v>
      </c>
      <c r="B50" s="9" t="s">
        <v>247</v>
      </c>
      <c r="C50" s="9" t="s">
        <v>238</v>
      </c>
      <c r="D50" s="10">
        <f t="shared" ca="1" si="5"/>
        <v>46148</v>
      </c>
      <c r="E50" s="10">
        <f t="shared" ca="1" si="1"/>
        <v>46149</v>
      </c>
      <c r="F50" s="11">
        <v>0.29166666666666669</v>
      </c>
      <c r="G50" s="10">
        <f t="shared" ca="1" si="6"/>
        <v>46149</v>
      </c>
      <c r="H50" s="11">
        <v>0.75</v>
      </c>
      <c r="I50" s="12" t="s">
        <v>60</v>
      </c>
      <c r="J50" s="12" t="s">
        <v>61</v>
      </c>
      <c r="K50" s="12" t="s">
        <v>62</v>
      </c>
      <c r="L50" s="12" t="s">
        <v>63</v>
      </c>
      <c r="M50" s="12" t="s">
        <v>29</v>
      </c>
      <c r="N50" s="10">
        <f t="shared" ca="1" si="3"/>
        <v>46150</v>
      </c>
      <c r="O50" s="11">
        <v>0.29166666666666669</v>
      </c>
      <c r="P50" s="10">
        <f t="shared" ca="1" si="7"/>
        <v>46150</v>
      </c>
      <c r="Q50" s="11">
        <v>0.75</v>
      </c>
      <c r="R50" s="12" t="s">
        <v>89</v>
      </c>
      <c r="S50" s="12" t="s">
        <v>90</v>
      </c>
      <c r="T50" s="9" t="s">
        <v>91</v>
      </c>
      <c r="U50" s="12" t="s">
        <v>92</v>
      </c>
      <c r="V50" s="12" t="s">
        <v>29</v>
      </c>
      <c r="W50" s="12" t="s">
        <v>34</v>
      </c>
      <c r="X50" s="9">
        <v>26</v>
      </c>
      <c r="Y50" s="12" t="s">
        <v>35</v>
      </c>
      <c r="Z50" s="12" t="s">
        <v>36</v>
      </c>
      <c r="AA50" s="12">
        <v>18350</v>
      </c>
    </row>
    <row r="51" spans="1:27">
      <c r="A51" s="9" t="s">
        <v>22</v>
      </c>
      <c r="B51" s="9" t="s">
        <v>248</v>
      </c>
      <c r="C51" s="9" t="s">
        <v>238</v>
      </c>
      <c r="D51" s="10">
        <f t="shared" ca="1" si="5"/>
        <v>46148</v>
      </c>
      <c r="E51" s="10">
        <f ca="1">IF(WEEKDAY(D51+2,2)=6,D51+4,IF(WEEKDAY(D51+2,2)=7,D51+3,D51+2))</f>
        <v>46150</v>
      </c>
      <c r="F51" s="11">
        <v>0.29166666666666669</v>
      </c>
      <c r="G51" s="10">
        <f t="shared" ca="1" si="6"/>
        <v>46150</v>
      </c>
      <c r="H51" s="11">
        <v>0.75</v>
      </c>
      <c r="I51" s="23" t="s">
        <v>105</v>
      </c>
      <c r="J51" s="12" t="s">
        <v>106</v>
      </c>
      <c r="K51" s="12" t="s">
        <v>107</v>
      </c>
      <c r="L51" s="12" t="s">
        <v>108</v>
      </c>
      <c r="M51" s="12" t="s">
        <v>29</v>
      </c>
      <c r="N51" s="10">
        <f ca="1">E51</f>
        <v>46150</v>
      </c>
      <c r="O51" s="11">
        <v>0.29166666666666669</v>
      </c>
      <c r="P51" s="10">
        <f t="shared" ca="1" si="7"/>
        <v>46150</v>
      </c>
      <c r="Q51" s="11">
        <v>0.75</v>
      </c>
      <c r="R51" s="11" t="s">
        <v>25</v>
      </c>
      <c r="S51" s="11" t="s">
        <v>26</v>
      </c>
      <c r="T51" s="11" t="s">
        <v>27</v>
      </c>
      <c r="U51" s="11" t="s">
        <v>28</v>
      </c>
      <c r="V51" s="11" t="s">
        <v>29</v>
      </c>
      <c r="W51" s="11" t="s">
        <v>34</v>
      </c>
      <c r="X51" s="9">
        <v>26</v>
      </c>
      <c r="Y51" s="12" t="s">
        <v>35</v>
      </c>
      <c r="Z51" s="12" t="s">
        <v>36</v>
      </c>
      <c r="AA51" s="12">
        <v>12000</v>
      </c>
    </row>
    <row r="52" spans="1:27">
      <c r="A52" s="9" t="s">
        <v>22</v>
      </c>
      <c r="B52" s="9" t="s">
        <v>249</v>
      </c>
      <c r="C52" s="9" t="s">
        <v>238</v>
      </c>
      <c r="D52" s="10">
        <f t="shared" ca="1" si="5"/>
        <v>46148</v>
      </c>
      <c r="E52" s="10">
        <f ca="1">IF(WEEKDAY(D52+2,2)=6,D52+4,IF(WEEKDAY(D52+2,2)=7,D52+3,D52+2))</f>
        <v>46150</v>
      </c>
      <c r="F52" s="11">
        <v>0.29166666666666669</v>
      </c>
      <c r="G52" s="10">
        <f t="shared" ca="1" si="6"/>
        <v>46150</v>
      </c>
      <c r="H52" s="11">
        <v>0.75</v>
      </c>
      <c r="I52" s="23" t="s">
        <v>180</v>
      </c>
      <c r="J52" s="23" t="s">
        <v>181</v>
      </c>
      <c r="K52" s="12" t="s">
        <v>182</v>
      </c>
      <c r="L52" s="12" t="s">
        <v>183</v>
      </c>
      <c r="M52" s="12" t="s">
        <v>29</v>
      </c>
      <c r="N52" s="10">
        <f ca="1">E52</f>
        <v>46150</v>
      </c>
      <c r="O52" s="11">
        <v>0.29166666666666669</v>
      </c>
      <c r="P52" s="10">
        <f t="shared" ca="1" si="7"/>
        <v>46150</v>
      </c>
      <c r="Q52" s="11">
        <v>0.75</v>
      </c>
      <c r="R52" s="12" t="s">
        <v>25</v>
      </c>
      <c r="S52" s="12" t="s">
        <v>26</v>
      </c>
      <c r="T52" s="9" t="s">
        <v>27</v>
      </c>
      <c r="U52" s="12" t="s">
        <v>28</v>
      </c>
      <c r="V52" s="12" t="s">
        <v>29</v>
      </c>
      <c r="W52" s="11" t="s">
        <v>34</v>
      </c>
      <c r="X52" s="9">
        <v>26</v>
      </c>
      <c r="Y52" s="12" t="s">
        <v>35</v>
      </c>
      <c r="Z52" s="12" t="s">
        <v>36</v>
      </c>
      <c r="AA52" s="12">
        <v>12000</v>
      </c>
    </row>
    <row r="53" spans="1:27">
      <c r="A53" s="9" t="s">
        <v>200</v>
      </c>
      <c r="B53" s="9" t="s">
        <v>250</v>
      </c>
      <c r="C53" s="9" t="s">
        <v>24</v>
      </c>
      <c r="D53" s="10">
        <f t="shared" ca="1" si="5"/>
        <v>46148</v>
      </c>
      <c r="E53" s="10">
        <f ca="1">IF(WEEKDAY(D53+1,2)=6,D53+3,IF(WEEKDAY(D53+1,2)=7,D53+2,D53+1))</f>
        <v>46149</v>
      </c>
      <c r="F53" s="11">
        <v>0.29166666666666669</v>
      </c>
      <c r="G53" s="10">
        <f t="shared" ca="1" si="6"/>
        <v>46149</v>
      </c>
      <c r="H53" s="11">
        <v>0.75</v>
      </c>
      <c r="I53" s="25" t="s">
        <v>44</v>
      </c>
      <c r="J53" s="12" t="s">
        <v>45</v>
      </c>
      <c r="K53" s="12" t="s">
        <v>46</v>
      </c>
      <c r="L53" s="12" t="s">
        <v>47</v>
      </c>
      <c r="M53" s="12" t="s">
        <v>29</v>
      </c>
      <c r="N53" s="10">
        <f ca="1">IF(WEEKDAY(E53+1,2)=6,E53+3,IF(WEEKDAY(E53+1,2)=7,E53+2,E53+1))</f>
        <v>46150</v>
      </c>
      <c r="O53" s="11">
        <v>0.29166666666666669</v>
      </c>
      <c r="P53" s="10">
        <f t="shared" ca="1" si="7"/>
        <v>46153</v>
      </c>
      <c r="Q53" s="11">
        <v>0.75</v>
      </c>
      <c r="R53" s="23" t="s">
        <v>251</v>
      </c>
      <c r="S53" s="23" t="s">
        <v>252</v>
      </c>
      <c r="T53" s="9">
        <v>80331</v>
      </c>
      <c r="U53" s="12" t="s">
        <v>253</v>
      </c>
      <c r="V53" s="12" t="s">
        <v>205</v>
      </c>
      <c r="W53" s="11" t="s">
        <v>34</v>
      </c>
      <c r="X53" s="9">
        <v>4</v>
      </c>
      <c r="Y53" s="12" t="s">
        <v>35</v>
      </c>
      <c r="Z53" s="12" t="s">
        <v>36</v>
      </c>
      <c r="AA53" s="12">
        <v>2900</v>
      </c>
    </row>
    <row r="54" spans="1:27">
      <c r="A54" s="9" t="s">
        <v>22</v>
      </c>
      <c r="B54" s="9" t="s">
        <v>254</v>
      </c>
      <c r="C54" s="9" t="s">
        <v>238</v>
      </c>
      <c r="D54" s="10">
        <f t="shared" ca="1" si="5"/>
        <v>46148</v>
      </c>
      <c r="E54" s="10">
        <f ca="1">IF(WEEKDAY(D54+2,2)=6,D54+4,IF(WEEKDAY(D54+2,2)=7,D54+3,D54+2))</f>
        <v>46150</v>
      </c>
      <c r="F54" s="11">
        <v>0.29166666666666669</v>
      </c>
      <c r="G54" s="10">
        <f t="shared" ca="1" si="6"/>
        <v>46150</v>
      </c>
      <c r="H54" s="11">
        <v>0.75</v>
      </c>
      <c r="I54" s="23" t="s">
        <v>79</v>
      </c>
      <c r="J54" s="23" t="s">
        <v>80</v>
      </c>
      <c r="K54" s="12" t="s">
        <v>81</v>
      </c>
      <c r="L54" s="12" t="s">
        <v>82</v>
      </c>
      <c r="M54" s="12" t="s">
        <v>29</v>
      </c>
      <c r="N54" s="10">
        <f ca="1">E54</f>
        <v>46150</v>
      </c>
      <c r="O54" s="11">
        <v>0.29166666666666669</v>
      </c>
      <c r="P54" s="10">
        <f t="shared" ca="1" si="7"/>
        <v>46150</v>
      </c>
      <c r="Q54" s="11">
        <v>0.75</v>
      </c>
      <c r="R54" s="12" t="s">
        <v>25</v>
      </c>
      <c r="S54" s="12" t="s">
        <v>26</v>
      </c>
      <c r="T54" s="9" t="s">
        <v>27</v>
      </c>
      <c r="U54" s="12" t="s">
        <v>28</v>
      </c>
      <c r="V54" s="12" t="s">
        <v>29</v>
      </c>
      <c r="W54" s="11" t="s">
        <v>34</v>
      </c>
      <c r="X54" s="9">
        <v>26</v>
      </c>
      <c r="Y54" s="12" t="s">
        <v>35</v>
      </c>
      <c r="Z54" s="12" t="s">
        <v>36</v>
      </c>
      <c r="AA54" s="12">
        <v>12000</v>
      </c>
    </row>
    <row r="55" spans="1:27">
      <c r="A55" s="9" t="s">
        <v>22</v>
      </c>
      <c r="B55" s="9" t="s">
        <v>255</v>
      </c>
      <c r="C55" s="9" t="s">
        <v>238</v>
      </c>
      <c r="D55" s="10">
        <f t="shared" ca="1" si="5"/>
        <v>46148</v>
      </c>
      <c r="E55" s="10">
        <f ca="1">IF(WEEKDAY(D55+2,2)=6,D55+4,IF(WEEKDAY(D55+2,2)=7,D55+3,D55+2))</f>
        <v>46150</v>
      </c>
      <c r="F55" s="11">
        <v>0.29166666666666669</v>
      </c>
      <c r="G55" s="10">
        <f t="shared" ca="1" si="6"/>
        <v>46150</v>
      </c>
      <c r="H55" s="11">
        <v>0.75</v>
      </c>
      <c r="I55" s="12" t="s">
        <v>230</v>
      </c>
      <c r="J55" s="12" t="s">
        <v>231</v>
      </c>
      <c r="K55" s="12" t="s">
        <v>232</v>
      </c>
      <c r="L55" s="12" t="s">
        <v>133</v>
      </c>
      <c r="M55" s="12" t="s">
        <v>29</v>
      </c>
      <c r="N55" s="10">
        <f ca="1">E55</f>
        <v>46150</v>
      </c>
      <c r="O55" s="11">
        <v>0.29166666666666669</v>
      </c>
      <c r="P55" s="10">
        <f t="shared" ca="1" si="7"/>
        <v>46150</v>
      </c>
      <c r="Q55" s="11">
        <v>0.75</v>
      </c>
      <c r="R55" s="12" t="s">
        <v>25</v>
      </c>
      <c r="S55" s="12" t="s">
        <v>26</v>
      </c>
      <c r="T55" s="9" t="s">
        <v>27</v>
      </c>
      <c r="U55" s="12" t="s">
        <v>28</v>
      </c>
      <c r="V55" s="12" t="s">
        <v>29</v>
      </c>
      <c r="W55" s="11" t="s">
        <v>34</v>
      </c>
      <c r="X55" s="9">
        <v>26</v>
      </c>
      <c r="Y55" s="12" t="s">
        <v>35</v>
      </c>
      <c r="Z55" s="12" t="s">
        <v>36</v>
      </c>
      <c r="AA55" s="12">
        <v>12000</v>
      </c>
    </row>
    <row r="56" spans="1:27">
      <c r="A56" s="9" t="s">
        <v>22</v>
      </c>
      <c r="B56" s="9" t="s">
        <v>256</v>
      </c>
      <c r="C56" s="9" t="s">
        <v>238</v>
      </c>
      <c r="D56" s="10">
        <f t="shared" ca="1" si="5"/>
        <v>46148</v>
      </c>
      <c r="E56" s="10">
        <f ca="1">IF(WEEKDAY(D56+2,2)=6,D56+4,IF(WEEKDAY(D56+2,2)=7,D56+3,D56+2))</f>
        <v>46150</v>
      </c>
      <c r="F56" s="11">
        <v>0.29166666666666669</v>
      </c>
      <c r="G56" s="10">
        <f t="shared" ca="1" si="6"/>
        <v>46150</v>
      </c>
      <c r="H56" s="11">
        <v>0.75</v>
      </c>
      <c r="I56" s="23" t="s">
        <v>44</v>
      </c>
      <c r="J56" s="23" t="s">
        <v>45</v>
      </c>
      <c r="K56" s="12" t="s">
        <v>46</v>
      </c>
      <c r="L56" s="12" t="s">
        <v>47</v>
      </c>
      <c r="M56" s="12" t="s">
        <v>29</v>
      </c>
      <c r="N56" s="10">
        <f ca="1">E56</f>
        <v>46150</v>
      </c>
      <c r="O56" s="11">
        <v>0.29166666666666669</v>
      </c>
      <c r="P56" s="10">
        <f t="shared" ca="1" si="7"/>
        <v>46150</v>
      </c>
      <c r="Q56" s="11">
        <v>0.75</v>
      </c>
      <c r="R56" s="12" t="s">
        <v>25</v>
      </c>
      <c r="S56" s="12" t="s">
        <v>26</v>
      </c>
      <c r="T56" s="9" t="s">
        <v>27</v>
      </c>
      <c r="U56" s="12" t="s">
        <v>28</v>
      </c>
      <c r="V56" s="12" t="s">
        <v>29</v>
      </c>
      <c r="W56" s="11" t="s">
        <v>34</v>
      </c>
      <c r="X56" s="9">
        <v>26</v>
      </c>
      <c r="Y56" s="12" t="s">
        <v>35</v>
      </c>
      <c r="Z56" s="12" t="s">
        <v>36</v>
      </c>
      <c r="AA56" s="12">
        <v>12000</v>
      </c>
    </row>
    <row r="57" spans="1:27">
      <c r="A57" s="9" t="s">
        <v>58</v>
      </c>
      <c r="B57" s="9" t="s">
        <v>257</v>
      </c>
      <c r="C57" s="9" t="s">
        <v>24</v>
      </c>
      <c r="D57" s="10">
        <f t="shared" ca="1" si="5"/>
        <v>46148</v>
      </c>
      <c r="E57" s="10">
        <f t="shared" ref="E57:E105" ca="1" si="8">IF(WEEKDAY(D57+1,2)=6,D57+3,IF(WEEKDAY(D57+1,2)=7,D57+2,D57+1))</f>
        <v>46149</v>
      </c>
      <c r="F57" s="11">
        <v>0.29166666666666669</v>
      </c>
      <c r="G57" s="10">
        <f t="shared" ca="1" si="6"/>
        <v>46149</v>
      </c>
      <c r="H57" s="11">
        <v>0.75</v>
      </c>
      <c r="I57" s="12" t="s">
        <v>60</v>
      </c>
      <c r="J57" s="12" t="s">
        <v>61</v>
      </c>
      <c r="K57" s="12" t="s">
        <v>62</v>
      </c>
      <c r="L57" s="12" t="s">
        <v>63</v>
      </c>
      <c r="M57" s="12" t="s">
        <v>29</v>
      </c>
      <c r="N57" s="10">
        <f t="shared" ref="N57:N91" ca="1" si="9">IF(WEEKDAY(E57+1,2)=6,E57+3,IF(WEEKDAY(E57+1,2)=7,E57+2,E57+1))</f>
        <v>46150</v>
      </c>
      <c r="O57" s="11">
        <v>0.29166666666666669</v>
      </c>
      <c r="P57" s="10">
        <f t="shared" ca="1" si="7"/>
        <v>46153</v>
      </c>
      <c r="Q57" s="11">
        <v>0.75</v>
      </c>
      <c r="R57" s="12" t="s">
        <v>258</v>
      </c>
      <c r="S57" s="12" t="s">
        <v>259</v>
      </c>
      <c r="T57" s="9" t="s">
        <v>260</v>
      </c>
      <c r="U57" s="12" t="s">
        <v>261</v>
      </c>
      <c r="V57" s="12" t="s">
        <v>262</v>
      </c>
      <c r="W57" s="11" t="s">
        <v>34</v>
      </c>
      <c r="X57" s="9">
        <v>5</v>
      </c>
      <c r="Y57" s="12" t="s">
        <v>35</v>
      </c>
      <c r="Z57" s="12" t="s">
        <v>36</v>
      </c>
      <c r="AA57" s="12">
        <v>3125</v>
      </c>
    </row>
    <row r="58" spans="1:27">
      <c r="A58" s="9" t="s">
        <v>58</v>
      </c>
      <c r="B58" s="9" t="s">
        <v>263</v>
      </c>
      <c r="C58" s="9" t="s">
        <v>24</v>
      </c>
      <c r="D58" s="10">
        <f t="shared" ca="1" si="5"/>
        <v>46148</v>
      </c>
      <c r="E58" s="10">
        <f t="shared" ca="1" si="8"/>
        <v>46149</v>
      </c>
      <c r="F58" s="11">
        <v>0.29166666666666669</v>
      </c>
      <c r="G58" s="10">
        <f t="shared" ca="1" si="6"/>
        <v>46149</v>
      </c>
      <c r="H58" s="11">
        <v>0.75</v>
      </c>
      <c r="I58" s="12" t="s">
        <v>60</v>
      </c>
      <c r="J58" s="12" t="s">
        <v>61</v>
      </c>
      <c r="K58" s="12" t="s">
        <v>62</v>
      </c>
      <c r="L58" s="12" t="s">
        <v>63</v>
      </c>
      <c r="M58" s="12" t="s">
        <v>29</v>
      </c>
      <c r="N58" s="10">
        <f t="shared" ca="1" si="9"/>
        <v>46150</v>
      </c>
      <c r="O58" s="11">
        <v>0.29166666666666669</v>
      </c>
      <c r="P58" s="10">
        <f t="shared" ca="1" si="7"/>
        <v>46153</v>
      </c>
      <c r="Q58" s="11">
        <v>0.75</v>
      </c>
      <c r="R58" s="12" t="s">
        <v>264</v>
      </c>
      <c r="S58" s="12" t="s">
        <v>265</v>
      </c>
      <c r="T58" s="9" t="s">
        <v>266</v>
      </c>
      <c r="U58" s="12" t="s">
        <v>267</v>
      </c>
      <c r="V58" s="12" t="s">
        <v>262</v>
      </c>
      <c r="W58" s="11" t="s">
        <v>34</v>
      </c>
      <c r="X58" s="9">
        <v>4</v>
      </c>
      <c r="Y58" s="12" t="s">
        <v>42</v>
      </c>
      <c r="Z58" s="12" t="s">
        <v>36</v>
      </c>
      <c r="AA58" s="12">
        <v>2500</v>
      </c>
    </row>
    <row r="59" spans="1:27">
      <c r="A59" s="9" t="s">
        <v>58</v>
      </c>
      <c r="B59" s="9" t="s">
        <v>268</v>
      </c>
      <c r="C59" s="9" t="s">
        <v>24</v>
      </c>
      <c r="D59" s="10">
        <f t="shared" ca="1" si="5"/>
        <v>46148</v>
      </c>
      <c r="E59" s="10">
        <f t="shared" ca="1" si="8"/>
        <v>46149</v>
      </c>
      <c r="F59" s="11">
        <v>0.29166666666666669</v>
      </c>
      <c r="G59" s="10">
        <f t="shared" ca="1" si="6"/>
        <v>46149</v>
      </c>
      <c r="H59" s="11">
        <v>0.75</v>
      </c>
      <c r="I59" s="12" t="s">
        <v>60</v>
      </c>
      <c r="J59" s="12" t="s">
        <v>61</v>
      </c>
      <c r="K59" s="12" t="s">
        <v>62</v>
      </c>
      <c r="L59" s="12" t="s">
        <v>63</v>
      </c>
      <c r="M59" s="12" t="s">
        <v>29</v>
      </c>
      <c r="N59" s="10">
        <f t="shared" ca="1" si="9"/>
        <v>46150</v>
      </c>
      <c r="O59" s="11">
        <v>0.29166666666666669</v>
      </c>
      <c r="P59" s="10">
        <f t="shared" ca="1" si="7"/>
        <v>46153</v>
      </c>
      <c r="Q59" s="11">
        <v>0.75</v>
      </c>
      <c r="R59" s="12" t="s">
        <v>269</v>
      </c>
      <c r="S59" s="12" t="s">
        <v>270</v>
      </c>
      <c r="T59" s="9" t="s">
        <v>271</v>
      </c>
      <c r="U59" s="12" t="s">
        <v>272</v>
      </c>
      <c r="V59" s="12" t="s">
        <v>262</v>
      </c>
      <c r="W59" s="11" t="s">
        <v>34</v>
      </c>
      <c r="X59" s="9">
        <v>6</v>
      </c>
      <c r="Y59" s="12" t="s">
        <v>35</v>
      </c>
      <c r="Z59" s="12" t="s">
        <v>36</v>
      </c>
      <c r="AA59" s="12">
        <v>3750</v>
      </c>
    </row>
    <row r="60" spans="1:27">
      <c r="A60" s="9" t="s">
        <v>58</v>
      </c>
      <c r="B60" s="9" t="s">
        <v>273</v>
      </c>
      <c r="C60" s="9" t="s">
        <v>24</v>
      </c>
      <c r="D60" s="10">
        <f t="shared" ca="1" si="5"/>
        <v>46148</v>
      </c>
      <c r="E60" s="10">
        <f t="shared" ca="1" si="8"/>
        <v>46149</v>
      </c>
      <c r="F60" s="11">
        <v>0.29166666666666669</v>
      </c>
      <c r="G60" s="10">
        <f t="shared" ca="1" si="6"/>
        <v>46149</v>
      </c>
      <c r="H60" s="11">
        <v>0.75</v>
      </c>
      <c r="I60" s="12" t="s">
        <v>60</v>
      </c>
      <c r="J60" s="12" t="s">
        <v>61</v>
      </c>
      <c r="K60" s="12" t="s">
        <v>62</v>
      </c>
      <c r="L60" s="12" t="s">
        <v>63</v>
      </c>
      <c r="M60" s="12" t="s">
        <v>29</v>
      </c>
      <c r="N60" s="10">
        <f t="shared" ca="1" si="9"/>
        <v>46150</v>
      </c>
      <c r="O60" s="11">
        <v>0.29166666666666669</v>
      </c>
      <c r="P60" s="10">
        <f t="shared" ca="1" si="7"/>
        <v>46153</v>
      </c>
      <c r="Q60" s="11">
        <v>0.75</v>
      </c>
      <c r="R60" s="12" t="s">
        <v>274</v>
      </c>
      <c r="S60" s="12" t="s">
        <v>275</v>
      </c>
      <c r="T60" s="9" t="s">
        <v>276</v>
      </c>
      <c r="U60" s="12" t="s">
        <v>277</v>
      </c>
      <c r="V60" s="12" t="s">
        <v>262</v>
      </c>
      <c r="W60" s="11" t="s">
        <v>34</v>
      </c>
      <c r="X60" s="9">
        <v>3</v>
      </c>
      <c r="Y60" s="12" t="s">
        <v>35</v>
      </c>
      <c r="Z60" s="12" t="s">
        <v>36</v>
      </c>
      <c r="AA60" s="12">
        <v>1875</v>
      </c>
    </row>
    <row r="61" spans="1:27">
      <c r="A61" s="9" t="s">
        <v>200</v>
      </c>
      <c r="B61" s="9" t="s">
        <v>278</v>
      </c>
      <c r="C61" s="9" t="s">
        <v>24</v>
      </c>
      <c r="D61" s="10">
        <f t="shared" ca="1" si="5"/>
        <v>46148</v>
      </c>
      <c r="E61" s="10">
        <f t="shared" ca="1" si="8"/>
        <v>46149</v>
      </c>
      <c r="F61" s="11">
        <v>0.29166666666666669</v>
      </c>
      <c r="G61" s="10">
        <f t="shared" ca="1" si="6"/>
        <v>46149</v>
      </c>
      <c r="H61" s="11">
        <v>0.75</v>
      </c>
      <c r="I61" s="25" t="s">
        <v>44</v>
      </c>
      <c r="J61" s="12" t="s">
        <v>45</v>
      </c>
      <c r="K61" s="12" t="s">
        <v>46</v>
      </c>
      <c r="L61" s="12" t="s">
        <v>47</v>
      </c>
      <c r="M61" s="12" t="s">
        <v>29</v>
      </c>
      <c r="N61" s="10">
        <f t="shared" ca="1" si="9"/>
        <v>46150</v>
      </c>
      <c r="O61" s="11">
        <v>0.29166666666666669</v>
      </c>
      <c r="P61" s="10">
        <f t="shared" ca="1" si="7"/>
        <v>46153</v>
      </c>
      <c r="Q61" s="11">
        <v>0.75</v>
      </c>
      <c r="R61" s="23" t="s">
        <v>279</v>
      </c>
      <c r="S61" s="23" t="s">
        <v>280</v>
      </c>
      <c r="T61" s="9">
        <v>50667</v>
      </c>
      <c r="U61" s="12" t="s">
        <v>281</v>
      </c>
      <c r="V61" s="12" t="s">
        <v>205</v>
      </c>
      <c r="W61" s="11" t="s">
        <v>34</v>
      </c>
      <c r="X61" s="9">
        <v>8</v>
      </c>
      <c r="Y61" s="12" t="s">
        <v>35</v>
      </c>
      <c r="Z61" s="12" t="s">
        <v>36</v>
      </c>
      <c r="AA61" s="12">
        <v>5800</v>
      </c>
    </row>
    <row r="62" spans="1:27">
      <c r="A62" s="9" t="s">
        <v>58</v>
      </c>
      <c r="B62" s="9" t="s">
        <v>282</v>
      </c>
      <c r="C62" s="9" t="s">
        <v>24</v>
      </c>
      <c r="D62" s="10">
        <f t="shared" ca="1" si="5"/>
        <v>46148</v>
      </c>
      <c r="E62" s="10">
        <f t="shared" ca="1" si="8"/>
        <v>46149</v>
      </c>
      <c r="F62" s="11">
        <v>0.29166666666666669</v>
      </c>
      <c r="G62" s="10">
        <f t="shared" ca="1" si="6"/>
        <v>46149</v>
      </c>
      <c r="H62" s="11">
        <v>0.75</v>
      </c>
      <c r="I62" s="12" t="s">
        <v>60</v>
      </c>
      <c r="J62" s="12" t="s">
        <v>61</v>
      </c>
      <c r="K62" s="12" t="s">
        <v>62</v>
      </c>
      <c r="L62" s="12" t="s">
        <v>63</v>
      </c>
      <c r="M62" s="12" t="s">
        <v>29</v>
      </c>
      <c r="N62" s="10">
        <f t="shared" ca="1" si="9"/>
        <v>46150</v>
      </c>
      <c r="O62" s="11">
        <v>0.29166666666666669</v>
      </c>
      <c r="P62" s="10">
        <f t="shared" ca="1" si="7"/>
        <v>46153</v>
      </c>
      <c r="Q62" s="11">
        <v>0.75</v>
      </c>
      <c r="R62" s="12" t="s">
        <v>283</v>
      </c>
      <c r="S62" s="12" t="s">
        <v>284</v>
      </c>
      <c r="T62" s="9" t="s">
        <v>285</v>
      </c>
      <c r="U62" s="12" t="s">
        <v>277</v>
      </c>
      <c r="V62" s="12" t="s">
        <v>262</v>
      </c>
      <c r="W62" s="11" t="s">
        <v>34</v>
      </c>
      <c r="X62" s="9">
        <v>7</v>
      </c>
      <c r="Y62" s="12" t="s">
        <v>42</v>
      </c>
      <c r="Z62" s="12" t="s">
        <v>36</v>
      </c>
      <c r="AA62" s="12">
        <v>4375</v>
      </c>
    </row>
    <row r="63" spans="1:27">
      <c r="A63" s="9" t="s">
        <v>58</v>
      </c>
      <c r="B63" s="9" t="s">
        <v>286</v>
      </c>
      <c r="C63" s="9" t="s">
        <v>24</v>
      </c>
      <c r="D63" s="10">
        <f t="shared" ca="1" si="5"/>
        <v>46148</v>
      </c>
      <c r="E63" s="10">
        <f t="shared" ca="1" si="8"/>
        <v>46149</v>
      </c>
      <c r="F63" s="11">
        <v>0.29166666666666669</v>
      </c>
      <c r="G63" s="10">
        <f t="shared" ca="1" si="6"/>
        <v>46149</v>
      </c>
      <c r="H63" s="11">
        <v>0.75</v>
      </c>
      <c r="I63" s="12" t="s">
        <v>60</v>
      </c>
      <c r="J63" s="12" t="s">
        <v>61</v>
      </c>
      <c r="K63" s="12" t="s">
        <v>62</v>
      </c>
      <c r="L63" s="12" t="s">
        <v>63</v>
      </c>
      <c r="M63" s="12" t="s">
        <v>29</v>
      </c>
      <c r="N63" s="10">
        <f t="shared" ca="1" si="9"/>
        <v>46150</v>
      </c>
      <c r="O63" s="11">
        <v>0.29166666666666669</v>
      </c>
      <c r="P63" s="10">
        <f t="shared" ca="1" si="7"/>
        <v>46153</v>
      </c>
      <c r="Q63" s="11">
        <v>0.75</v>
      </c>
      <c r="R63" s="12" t="s">
        <v>251</v>
      </c>
      <c r="S63" s="12" t="s">
        <v>252</v>
      </c>
      <c r="T63" s="9" t="s">
        <v>287</v>
      </c>
      <c r="U63" s="12" t="s">
        <v>253</v>
      </c>
      <c r="V63" s="12" t="s">
        <v>205</v>
      </c>
      <c r="W63" s="11" t="s">
        <v>34</v>
      </c>
      <c r="X63" s="9">
        <v>6</v>
      </c>
      <c r="Y63" s="12" t="s">
        <v>35</v>
      </c>
      <c r="Z63" s="12" t="s">
        <v>36</v>
      </c>
      <c r="AA63" s="12">
        <v>3750</v>
      </c>
    </row>
    <row r="64" spans="1:27">
      <c r="A64" s="9" t="s">
        <v>58</v>
      </c>
      <c r="B64" s="9" t="s">
        <v>288</v>
      </c>
      <c r="C64" s="9" t="s">
        <v>24</v>
      </c>
      <c r="D64" s="10">
        <f t="shared" ca="1" si="5"/>
        <v>46148</v>
      </c>
      <c r="E64" s="10">
        <f t="shared" ca="1" si="8"/>
        <v>46149</v>
      </c>
      <c r="F64" s="11">
        <v>0.29166666666666669</v>
      </c>
      <c r="G64" s="10">
        <f t="shared" ca="1" si="6"/>
        <v>46149</v>
      </c>
      <c r="H64" s="11">
        <v>0.75</v>
      </c>
      <c r="I64" s="12" t="s">
        <v>60</v>
      </c>
      <c r="J64" s="12" t="s">
        <v>61</v>
      </c>
      <c r="K64" s="12" t="s">
        <v>62</v>
      </c>
      <c r="L64" s="12" t="s">
        <v>63</v>
      </c>
      <c r="M64" s="12" t="s">
        <v>29</v>
      </c>
      <c r="N64" s="10">
        <f t="shared" ca="1" si="9"/>
        <v>46150</v>
      </c>
      <c r="O64" s="11">
        <v>0.29166666666666669</v>
      </c>
      <c r="P64" s="10">
        <f t="shared" ca="1" si="7"/>
        <v>46153</v>
      </c>
      <c r="Q64" s="11">
        <v>0.75</v>
      </c>
      <c r="R64" s="12" t="s">
        <v>289</v>
      </c>
      <c r="S64" s="12" t="s">
        <v>290</v>
      </c>
      <c r="T64" s="9" t="s">
        <v>291</v>
      </c>
      <c r="U64" s="12" t="s">
        <v>292</v>
      </c>
      <c r="V64" s="12" t="s">
        <v>205</v>
      </c>
      <c r="W64" s="11" t="s">
        <v>34</v>
      </c>
      <c r="X64" s="9">
        <v>5</v>
      </c>
      <c r="Y64" s="12" t="s">
        <v>35</v>
      </c>
      <c r="Z64" s="12" t="s">
        <v>36</v>
      </c>
      <c r="AA64" s="12">
        <v>3125</v>
      </c>
    </row>
    <row r="65" spans="1:27">
      <c r="A65" s="9" t="s">
        <v>58</v>
      </c>
      <c r="B65" s="9" t="s">
        <v>293</v>
      </c>
      <c r="C65" s="9" t="s">
        <v>24</v>
      </c>
      <c r="D65" s="10">
        <f t="shared" ca="1" si="5"/>
        <v>46148</v>
      </c>
      <c r="E65" s="10">
        <f t="shared" ca="1" si="8"/>
        <v>46149</v>
      </c>
      <c r="F65" s="11">
        <v>0.29166666666666669</v>
      </c>
      <c r="G65" s="10">
        <f t="shared" ca="1" si="6"/>
        <v>46149</v>
      </c>
      <c r="H65" s="11">
        <v>0.75</v>
      </c>
      <c r="I65" s="12" t="s">
        <v>60</v>
      </c>
      <c r="J65" s="12" t="s">
        <v>61</v>
      </c>
      <c r="K65" s="12" t="s">
        <v>62</v>
      </c>
      <c r="L65" s="12" t="s">
        <v>63</v>
      </c>
      <c r="M65" s="12" t="s">
        <v>29</v>
      </c>
      <c r="N65" s="10">
        <f t="shared" ca="1" si="9"/>
        <v>46150</v>
      </c>
      <c r="O65" s="11">
        <v>0.29166666666666669</v>
      </c>
      <c r="P65" s="10">
        <f t="shared" ca="1" si="7"/>
        <v>46153</v>
      </c>
      <c r="Q65" s="11">
        <v>0.75</v>
      </c>
      <c r="R65" s="12" t="s">
        <v>294</v>
      </c>
      <c r="S65" s="12" t="s">
        <v>295</v>
      </c>
      <c r="T65" s="9" t="s">
        <v>296</v>
      </c>
      <c r="U65" s="12" t="s">
        <v>297</v>
      </c>
      <c r="V65" s="12" t="s">
        <v>205</v>
      </c>
      <c r="W65" s="11" t="s">
        <v>34</v>
      </c>
      <c r="X65" s="9">
        <v>7</v>
      </c>
      <c r="Y65" s="12" t="s">
        <v>42</v>
      </c>
      <c r="Z65" s="12" t="s">
        <v>36</v>
      </c>
      <c r="AA65" s="12">
        <v>4375</v>
      </c>
    </row>
    <row r="66" spans="1:27">
      <c r="A66" s="9" t="s">
        <v>58</v>
      </c>
      <c r="B66" s="9" t="s">
        <v>298</v>
      </c>
      <c r="C66" s="9" t="s">
        <v>24</v>
      </c>
      <c r="D66" s="10">
        <f t="shared" ca="1" si="5"/>
        <v>46148</v>
      </c>
      <c r="E66" s="10">
        <f t="shared" ca="1" si="8"/>
        <v>46149</v>
      </c>
      <c r="F66" s="11">
        <v>0.29166666666666669</v>
      </c>
      <c r="G66" s="10">
        <f t="shared" ca="1" si="6"/>
        <v>46149</v>
      </c>
      <c r="H66" s="11">
        <v>0.75</v>
      </c>
      <c r="I66" s="12" t="s">
        <v>60</v>
      </c>
      <c r="J66" s="12" t="s">
        <v>61</v>
      </c>
      <c r="K66" s="12" t="s">
        <v>62</v>
      </c>
      <c r="L66" s="12" t="s">
        <v>63</v>
      </c>
      <c r="M66" s="12" t="s">
        <v>29</v>
      </c>
      <c r="N66" s="10">
        <f t="shared" ca="1" si="9"/>
        <v>46150</v>
      </c>
      <c r="O66" s="11">
        <v>0.29166666666666669</v>
      </c>
      <c r="P66" s="10">
        <f t="shared" ca="1" si="7"/>
        <v>46153</v>
      </c>
      <c r="Q66" s="11">
        <v>0.75</v>
      </c>
      <c r="R66" s="12" t="s">
        <v>299</v>
      </c>
      <c r="S66" s="12" t="s">
        <v>300</v>
      </c>
      <c r="T66" s="9" t="s">
        <v>301</v>
      </c>
      <c r="U66" s="12" t="s">
        <v>302</v>
      </c>
      <c r="V66" s="12" t="s">
        <v>205</v>
      </c>
      <c r="W66" s="11" t="s">
        <v>34</v>
      </c>
      <c r="X66" s="9">
        <v>4</v>
      </c>
      <c r="Y66" s="12" t="s">
        <v>35</v>
      </c>
      <c r="Z66" s="12" t="s">
        <v>36</v>
      </c>
      <c r="AA66" s="12">
        <v>2500</v>
      </c>
    </row>
    <row r="67" spans="1:27">
      <c r="A67" s="9" t="s">
        <v>58</v>
      </c>
      <c r="B67" s="9" t="s">
        <v>286</v>
      </c>
      <c r="C67" s="9" t="s">
        <v>24</v>
      </c>
      <c r="D67" s="10">
        <f t="shared" ref="D67:D105" ca="1" si="10">TODAY()</f>
        <v>46148</v>
      </c>
      <c r="E67" s="10">
        <f t="shared" ca="1" si="8"/>
        <v>46149</v>
      </c>
      <c r="F67" s="11">
        <v>0.29166666666666669</v>
      </c>
      <c r="G67" s="10">
        <f t="shared" ref="G67:G91" ca="1" si="11">E67</f>
        <v>46149</v>
      </c>
      <c r="H67" s="11">
        <v>0.75</v>
      </c>
      <c r="I67" s="12" t="s">
        <v>60</v>
      </c>
      <c r="J67" s="12" t="s">
        <v>61</v>
      </c>
      <c r="K67" s="12" t="s">
        <v>62</v>
      </c>
      <c r="L67" s="12" t="s">
        <v>63</v>
      </c>
      <c r="M67" s="12" t="s">
        <v>29</v>
      </c>
      <c r="N67" s="10">
        <f t="shared" ca="1" si="9"/>
        <v>46150</v>
      </c>
      <c r="O67" s="11">
        <v>0.29166666666666669</v>
      </c>
      <c r="P67" s="10">
        <f t="shared" ref="P67:P91" ca="1" si="12">IF(V67="NL",N67,(IF(WEEKDAY(N67+1,2)=6,N67+3,N67+1)))</f>
        <v>46153</v>
      </c>
      <c r="Q67" s="11">
        <v>0.75</v>
      </c>
      <c r="R67" s="12" t="s">
        <v>202</v>
      </c>
      <c r="S67" s="12" t="s">
        <v>203</v>
      </c>
      <c r="T67" s="9" t="s">
        <v>303</v>
      </c>
      <c r="U67" s="12" t="s">
        <v>204</v>
      </c>
      <c r="V67" s="12" t="s">
        <v>205</v>
      </c>
      <c r="W67" s="11" t="s">
        <v>34</v>
      </c>
      <c r="X67" s="9">
        <v>8</v>
      </c>
      <c r="Y67" s="12" t="s">
        <v>35</v>
      </c>
      <c r="Z67" s="12" t="s">
        <v>36</v>
      </c>
      <c r="AA67" s="12">
        <v>5000</v>
      </c>
    </row>
    <row r="68" spans="1:27">
      <c r="A68" s="9" t="s">
        <v>200</v>
      </c>
      <c r="B68" s="9" t="s">
        <v>304</v>
      </c>
      <c r="C68" s="9" t="s">
        <v>24</v>
      </c>
      <c r="D68" s="10">
        <f t="shared" ca="1" si="10"/>
        <v>46148</v>
      </c>
      <c r="E68" s="10">
        <f t="shared" ca="1" si="8"/>
        <v>46149</v>
      </c>
      <c r="F68" s="11">
        <v>0.29166666666666669</v>
      </c>
      <c r="G68" s="10">
        <f t="shared" ca="1" si="11"/>
        <v>46149</v>
      </c>
      <c r="H68" s="11">
        <v>0.75</v>
      </c>
      <c r="I68" s="25" t="s">
        <v>44</v>
      </c>
      <c r="J68" s="12" t="s">
        <v>45</v>
      </c>
      <c r="K68" s="12" t="s">
        <v>46</v>
      </c>
      <c r="L68" s="12" t="s">
        <v>47</v>
      </c>
      <c r="M68" s="12" t="s">
        <v>29</v>
      </c>
      <c r="N68" s="10">
        <f t="shared" ca="1" si="9"/>
        <v>46150</v>
      </c>
      <c r="O68" s="11">
        <v>0.29166666666666669</v>
      </c>
      <c r="P68" s="10">
        <f t="shared" ca="1" si="12"/>
        <v>46153</v>
      </c>
      <c r="Q68" s="11">
        <v>0.75</v>
      </c>
      <c r="R68" s="23" t="s">
        <v>299</v>
      </c>
      <c r="S68" s="12" t="s">
        <v>300</v>
      </c>
      <c r="T68" s="9">
        <v>60313</v>
      </c>
      <c r="U68" s="12" t="s">
        <v>302</v>
      </c>
      <c r="V68" s="12" t="s">
        <v>205</v>
      </c>
      <c r="W68" s="11" t="s">
        <v>34</v>
      </c>
      <c r="X68" s="9">
        <v>6</v>
      </c>
      <c r="Y68" s="12" t="s">
        <v>35</v>
      </c>
      <c r="Z68" s="12" t="s">
        <v>36</v>
      </c>
      <c r="AA68" s="12">
        <v>4350</v>
      </c>
    </row>
    <row r="69" spans="1:27">
      <c r="A69" s="9" t="s">
        <v>58</v>
      </c>
      <c r="B69" s="9" t="s">
        <v>305</v>
      </c>
      <c r="C69" s="9" t="s">
        <v>24</v>
      </c>
      <c r="D69" s="10">
        <f t="shared" ca="1" si="10"/>
        <v>46148</v>
      </c>
      <c r="E69" s="10">
        <f t="shared" ca="1" si="8"/>
        <v>46149</v>
      </c>
      <c r="F69" s="11">
        <v>0.29166666666666669</v>
      </c>
      <c r="G69" s="10">
        <f t="shared" ca="1" si="11"/>
        <v>46149</v>
      </c>
      <c r="H69" s="11">
        <v>0.75</v>
      </c>
      <c r="I69" s="12" t="s">
        <v>60</v>
      </c>
      <c r="J69" s="12" t="s">
        <v>61</v>
      </c>
      <c r="K69" s="12" t="s">
        <v>62</v>
      </c>
      <c r="L69" s="12" t="s">
        <v>63</v>
      </c>
      <c r="M69" s="12" t="s">
        <v>29</v>
      </c>
      <c r="N69" s="10">
        <f t="shared" ca="1" si="9"/>
        <v>46150</v>
      </c>
      <c r="O69" s="11">
        <v>0.29166666666666669</v>
      </c>
      <c r="P69" s="10">
        <f t="shared" ca="1" si="12"/>
        <v>46153</v>
      </c>
      <c r="Q69" s="11">
        <v>0.75</v>
      </c>
      <c r="R69" s="12" t="s">
        <v>306</v>
      </c>
      <c r="S69" s="12" t="s">
        <v>307</v>
      </c>
      <c r="T69" s="9" t="s">
        <v>308</v>
      </c>
      <c r="U69" s="12" t="s">
        <v>309</v>
      </c>
      <c r="V69" s="12" t="s">
        <v>310</v>
      </c>
      <c r="W69" s="11" t="s">
        <v>34</v>
      </c>
      <c r="X69" s="9">
        <v>5</v>
      </c>
      <c r="Y69" s="12" t="s">
        <v>42</v>
      </c>
      <c r="Z69" s="12" t="s">
        <v>36</v>
      </c>
      <c r="AA69" s="12">
        <v>3125</v>
      </c>
    </row>
    <row r="70" spans="1:27">
      <c r="A70" s="9" t="s">
        <v>58</v>
      </c>
      <c r="B70" s="9" t="s">
        <v>311</v>
      </c>
      <c r="C70" s="9" t="s">
        <v>24</v>
      </c>
      <c r="D70" s="10">
        <f t="shared" ca="1" si="10"/>
        <v>46148</v>
      </c>
      <c r="E70" s="10">
        <f t="shared" ca="1" si="8"/>
        <v>46149</v>
      </c>
      <c r="F70" s="11">
        <v>0.29166666666666669</v>
      </c>
      <c r="G70" s="10">
        <f t="shared" ca="1" si="11"/>
        <v>46149</v>
      </c>
      <c r="H70" s="11">
        <v>0.75</v>
      </c>
      <c r="I70" s="12" t="s">
        <v>60</v>
      </c>
      <c r="J70" s="12" t="s">
        <v>61</v>
      </c>
      <c r="K70" s="12" t="s">
        <v>62</v>
      </c>
      <c r="L70" s="12" t="s">
        <v>63</v>
      </c>
      <c r="M70" s="12" t="s">
        <v>29</v>
      </c>
      <c r="N70" s="10">
        <f t="shared" ca="1" si="9"/>
        <v>46150</v>
      </c>
      <c r="O70" s="11">
        <v>0.29166666666666669</v>
      </c>
      <c r="P70" s="10">
        <f t="shared" ca="1" si="12"/>
        <v>46153</v>
      </c>
      <c r="Q70" s="11">
        <v>0.75</v>
      </c>
      <c r="R70" s="12" t="s">
        <v>312</v>
      </c>
      <c r="S70" s="12" t="s">
        <v>313</v>
      </c>
      <c r="T70" s="9" t="s">
        <v>314</v>
      </c>
      <c r="U70" s="12" t="s">
        <v>315</v>
      </c>
      <c r="V70" s="12" t="s">
        <v>310</v>
      </c>
      <c r="W70" s="11" t="s">
        <v>34</v>
      </c>
      <c r="X70" s="9">
        <v>4</v>
      </c>
      <c r="Y70" s="12" t="s">
        <v>35</v>
      </c>
      <c r="Z70" s="12" t="s">
        <v>36</v>
      </c>
      <c r="AA70" s="12">
        <v>2500</v>
      </c>
    </row>
    <row r="71" spans="1:27">
      <c r="A71" s="9" t="s">
        <v>58</v>
      </c>
      <c r="B71" s="9" t="s">
        <v>316</v>
      </c>
      <c r="C71" s="9" t="s">
        <v>24</v>
      </c>
      <c r="D71" s="10">
        <f t="shared" ca="1" si="10"/>
        <v>46148</v>
      </c>
      <c r="E71" s="10">
        <f t="shared" ca="1" si="8"/>
        <v>46149</v>
      </c>
      <c r="F71" s="11">
        <v>0.29166666666666669</v>
      </c>
      <c r="G71" s="10">
        <f t="shared" ca="1" si="11"/>
        <v>46149</v>
      </c>
      <c r="H71" s="11">
        <v>0.75</v>
      </c>
      <c r="I71" s="12" t="s">
        <v>60</v>
      </c>
      <c r="J71" s="12" t="s">
        <v>61</v>
      </c>
      <c r="K71" s="12" t="s">
        <v>62</v>
      </c>
      <c r="L71" s="12" t="s">
        <v>63</v>
      </c>
      <c r="M71" s="12" t="s">
        <v>29</v>
      </c>
      <c r="N71" s="10">
        <f t="shared" ca="1" si="9"/>
        <v>46150</v>
      </c>
      <c r="O71" s="11">
        <v>0.29166666666666669</v>
      </c>
      <c r="P71" s="10">
        <f t="shared" ca="1" si="12"/>
        <v>46153</v>
      </c>
      <c r="Q71" s="11">
        <v>0.75</v>
      </c>
      <c r="R71" s="12" t="s">
        <v>317</v>
      </c>
      <c r="S71" s="12" t="s">
        <v>318</v>
      </c>
      <c r="T71" s="9" t="s">
        <v>319</v>
      </c>
      <c r="U71" s="12" t="s">
        <v>320</v>
      </c>
      <c r="V71" s="12" t="s">
        <v>310</v>
      </c>
      <c r="W71" s="11" t="s">
        <v>34</v>
      </c>
      <c r="X71" s="9">
        <v>6</v>
      </c>
      <c r="Y71" s="12" t="s">
        <v>35</v>
      </c>
      <c r="Z71" s="12" t="s">
        <v>36</v>
      </c>
      <c r="AA71" s="12">
        <v>3750</v>
      </c>
    </row>
    <row r="72" spans="1:27">
      <c r="A72" s="9" t="s">
        <v>58</v>
      </c>
      <c r="B72" s="9" t="s">
        <v>321</v>
      </c>
      <c r="C72" s="9" t="s">
        <v>24</v>
      </c>
      <c r="D72" s="10">
        <f t="shared" ca="1" si="10"/>
        <v>46148</v>
      </c>
      <c r="E72" s="10">
        <f t="shared" ca="1" si="8"/>
        <v>46149</v>
      </c>
      <c r="F72" s="11">
        <v>0.29166666666666669</v>
      </c>
      <c r="G72" s="10">
        <f t="shared" ca="1" si="11"/>
        <v>46149</v>
      </c>
      <c r="H72" s="11">
        <v>0.75</v>
      </c>
      <c r="I72" s="12" t="s">
        <v>60</v>
      </c>
      <c r="J72" s="12" t="s">
        <v>61</v>
      </c>
      <c r="K72" s="12" t="s">
        <v>62</v>
      </c>
      <c r="L72" s="12" t="s">
        <v>63</v>
      </c>
      <c r="M72" s="12" t="s">
        <v>29</v>
      </c>
      <c r="N72" s="10">
        <f t="shared" ca="1" si="9"/>
        <v>46150</v>
      </c>
      <c r="O72" s="11">
        <v>0.29166666666666669</v>
      </c>
      <c r="P72" s="10">
        <f t="shared" ca="1" si="12"/>
        <v>46153</v>
      </c>
      <c r="Q72" s="11">
        <v>0.75</v>
      </c>
      <c r="R72" s="12" t="s">
        <v>322</v>
      </c>
      <c r="S72" s="12" t="s">
        <v>323</v>
      </c>
      <c r="T72" s="9" t="s">
        <v>324</v>
      </c>
      <c r="U72" s="12" t="s">
        <v>325</v>
      </c>
      <c r="V72" s="12" t="s">
        <v>310</v>
      </c>
      <c r="W72" s="11" t="s">
        <v>34</v>
      </c>
      <c r="X72" s="9">
        <v>3</v>
      </c>
      <c r="Y72" s="12" t="s">
        <v>42</v>
      </c>
      <c r="Z72" s="12" t="s">
        <v>36</v>
      </c>
      <c r="AA72" s="12">
        <v>1875</v>
      </c>
    </row>
    <row r="73" spans="1:27">
      <c r="A73" s="9" t="s">
        <v>200</v>
      </c>
      <c r="B73" s="9" t="s">
        <v>326</v>
      </c>
      <c r="C73" s="9" t="s">
        <v>24</v>
      </c>
      <c r="D73" s="10">
        <f t="shared" ca="1" si="10"/>
        <v>46148</v>
      </c>
      <c r="E73" s="10">
        <f t="shared" ca="1" si="8"/>
        <v>46149</v>
      </c>
      <c r="F73" s="11">
        <v>0.29166666666666669</v>
      </c>
      <c r="G73" s="10">
        <f t="shared" ca="1" si="11"/>
        <v>46149</v>
      </c>
      <c r="H73" s="11">
        <v>0.75</v>
      </c>
      <c r="I73" s="25" t="s">
        <v>44</v>
      </c>
      <c r="J73" s="12" t="s">
        <v>45</v>
      </c>
      <c r="K73" s="12" t="s">
        <v>46</v>
      </c>
      <c r="L73" s="12" t="s">
        <v>47</v>
      </c>
      <c r="M73" s="12" t="s">
        <v>29</v>
      </c>
      <c r="N73" s="10">
        <f t="shared" ca="1" si="9"/>
        <v>46150</v>
      </c>
      <c r="O73" s="11">
        <v>0.29166666666666669</v>
      </c>
      <c r="P73" s="10">
        <f t="shared" ca="1" si="12"/>
        <v>46153</v>
      </c>
      <c r="Q73" s="11">
        <v>0.75</v>
      </c>
      <c r="R73" s="12" t="s">
        <v>294</v>
      </c>
      <c r="S73" s="12" t="s">
        <v>295</v>
      </c>
      <c r="T73" s="9">
        <v>12163</v>
      </c>
      <c r="U73" s="12" t="s">
        <v>297</v>
      </c>
      <c r="V73" s="12" t="s">
        <v>205</v>
      </c>
      <c r="W73" s="11" t="s">
        <v>34</v>
      </c>
      <c r="X73" s="9">
        <v>12</v>
      </c>
      <c r="Y73" s="12" t="s">
        <v>35</v>
      </c>
      <c r="Z73" s="12" t="s">
        <v>36</v>
      </c>
      <c r="AA73" s="12">
        <v>8700</v>
      </c>
    </row>
    <row r="74" spans="1:27">
      <c r="A74" s="9" t="s">
        <v>200</v>
      </c>
      <c r="B74" s="9" t="s">
        <v>327</v>
      </c>
      <c r="C74" s="9" t="s">
        <v>238</v>
      </c>
      <c r="D74" s="10">
        <f t="shared" ca="1" si="10"/>
        <v>46148</v>
      </c>
      <c r="E74" s="10">
        <f t="shared" ca="1" si="8"/>
        <v>46149</v>
      </c>
      <c r="F74" s="11">
        <v>0.29166666666666669</v>
      </c>
      <c r="G74" s="10">
        <f t="shared" ca="1" si="11"/>
        <v>46149</v>
      </c>
      <c r="H74" s="11">
        <v>0.75</v>
      </c>
      <c r="I74" s="25" t="s">
        <v>149</v>
      </c>
      <c r="J74" s="12" t="s">
        <v>150</v>
      </c>
      <c r="K74" s="12" t="s">
        <v>151</v>
      </c>
      <c r="L74" s="12" t="s">
        <v>152</v>
      </c>
      <c r="M74" s="12" t="s">
        <v>29</v>
      </c>
      <c r="N74" s="10">
        <f t="shared" ca="1" si="9"/>
        <v>46150</v>
      </c>
      <c r="O74" s="11">
        <v>0.29166666666666669</v>
      </c>
      <c r="P74" s="10">
        <f t="shared" ca="1" si="12"/>
        <v>46153</v>
      </c>
      <c r="Q74" s="11">
        <v>0.75</v>
      </c>
      <c r="R74" s="23" t="s">
        <v>279</v>
      </c>
      <c r="S74" s="23" t="s">
        <v>280</v>
      </c>
      <c r="T74" s="9">
        <v>50667</v>
      </c>
      <c r="U74" s="12" t="s">
        <v>281</v>
      </c>
      <c r="V74" s="12" t="s">
        <v>205</v>
      </c>
      <c r="W74" s="11" t="s">
        <v>34</v>
      </c>
      <c r="X74" s="9">
        <v>33</v>
      </c>
      <c r="Y74" s="12" t="s">
        <v>42</v>
      </c>
      <c r="Z74" s="12" t="s">
        <v>36</v>
      </c>
      <c r="AA74" s="12">
        <v>14350</v>
      </c>
    </row>
    <row r="75" spans="1:27">
      <c r="A75" s="9" t="s">
        <v>200</v>
      </c>
      <c r="B75" s="9" t="s">
        <v>328</v>
      </c>
      <c r="C75" s="9" t="s">
        <v>238</v>
      </c>
      <c r="D75" s="10">
        <f t="shared" ca="1" si="10"/>
        <v>46148</v>
      </c>
      <c r="E75" s="10">
        <f t="shared" ca="1" si="8"/>
        <v>46149</v>
      </c>
      <c r="F75" s="11">
        <v>0.29166666666666669</v>
      </c>
      <c r="G75" s="10">
        <f t="shared" ca="1" si="11"/>
        <v>46149</v>
      </c>
      <c r="H75" s="11">
        <v>0.75</v>
      </c>
      <c r="I75" s="25" t="s">
        <v>149</v>
      </c>
      <c r="J75" s="12" t="s">
        <v>150</v>
      </c>
      <c r="K75" s="12" t="s">
        <v>151</v>
      </c>
      <c r="L75" s="12" t="s">
        <v>152</v>
      </c>
      <c r="M75" s="12" t="s">
        <v>29</v>
      </c>
      <c r="N75" s="10">
        <f t="shared" ca="1" si="9"/>
        <v>46150</v>
      </c>
      <c r="O75" s="11">
        <v>0.29166666666666669</v>
      </c>
      <c r="P75" s="10">
        <f t="shared" ca="1" si="12"/>
        <v>46153</v>
      </c>
      <c r="Q75" s="11">
        <v>0.75</v>
      </c>
      <c r="R75" s="23" t="s">
        <v>299</v>
      </c>
      <c r="S75" s="12" t="s">
        <v>300</v>
      </c>
      <c r="T75" s="9">
        <v>60313</v>
      </c>
      <c r="U75" s="12" t="s">
        <v>302</v>
      </c>
      <c r="V75" s="12" t="s">
        <v>205</v>
      </c>
      <c r="W75" s="11" t="s">
        <v>34</v>
      </c>
      <c r="X75" s="9">
        <v>33</v>
      </c>
      <c r="Y75" s="12" t="s">
        <v>42</v>
      </c>
      <c r="Z75" s="12" t="s">
        <v>36</v>
      </c>
      <c r="AA75" s="12">
        <v>14350</v>
      </c>
    </row>
    <row r="76" spans="1:27">
      <c r="A76" s="9" t="s">
        <v>200</v>
      </c>
      <c r="B76" s="9" t="s">
        <v>329</v>
      </c>
      <c r="C76" s="9" t="s">
        <v>238</v>
      </c>
      <c r="D76" s="10">
        <f t="shared" ca="1" si="10"/>
        <v>46148</v>
      </c>
      <c r="E76" s="10">
        <f t="shared" ca="1" si="8"/>
        <v>46149</v>
      </c>
      <c r="F76" s="11">
        <v>0.29166666666666669</v>
      </c>
      <c r="G76" s="10">
        <f t="shared" ca="1" si="11"/>
        <v>46149</v>
      </c>
      <c r="H76" s="11">
        <v>0.75</v>
      </c>
      <c r="I76" s="25" t="s">
        <v>149</v>
      </c>
      <c r="J76" s="12" t="s">
        <v>150</v>
      </c>
      <c r="K76" s="12" t="s">
        <v>151</v>
      </c>
      <c r="L76" s="12" t="s">
        <v>152</v>
      </c>
      <c r="M76" s="12" t="s">
        <v>29</v>
      </c>
      <c r="N76" s="10">
        <f t="shared" ca="1" si="9"/>
        <v>46150</v>
      </c>
      <c r="O76" s="11">
        <v>0.29166666666666669</v>
      </c>
      <c r="P76" s="10">
        <f t="shared" ca="1" si="12"/>
        <v>46153</v>
      </c>
      <c r="Q76" s="11">
        <v>0.75</v>
      </c>
      <c r="R76" s="23" t="s">
        <v>202</v>
      </c>
      <c r="S76" s="12" t="s">
        <v>203</v>
      </c>
      <c r="T76" s="9">
        <v>40212</v>
      </c>
      <c r="U76" s="23" t="s">
        <v>204</v>
      </c>
      <c r="V76" s="12" t="s">
        <v>205</v>
      </c>
      <c r="W76" s="11" t="s">
        <v>34</v>
      </c>
      <c r="X76" s="9">
        <v>33</v>
      </c>
      <c r="Y76" s="12" t="s">
        <v>42</v>
      </c>
      <c r="Z76" s="12" t="s">
        <v>36</v>
      </c>
      <c r="AA76" s="12">
        <v>14350</v>
      </c>
    </row>
    <row r="77" spans="1:27">
      <c r="A77" s="9" t="s">
        <v>200</v>
      </c>
      <c r="B77" s="9" t="s">
        <v>330</v>
      </c>
      <c r="C77" s="9" t="s">
        <v>238</v>
      </c>
      <c r="D77" s="10">
        <f t="shared" ca="1" si="10"/>
        <v>46148</v>
      </c>
      <c r="E77" s="10">
        <f t="shared" ca="1" si="8"/>
        <v>46149</v>
      </c>
      <c r="F77" s="11">
        <v>0.29166666666666669</v>
      </c>
      <c r="G77" s="10">
        <f t="shared" ca="1" si="11"/>
        <v>46149</v>
      </c>
      <c r="H77" s="11">
        <v>0.75</v>
      </c>
      <c r="I77" s="25" t="s">
        <v>149</v>
      </c>
      <c r="J77" s="12" t="s">
        <v>150</v>
      </c>
      <c r="K77" s="12" t="s">
        <v>151</v>
      </c>
      <c r="L77" s="12" t="s">
        <v>152</v>
      </c>
      <c r="M77" s="12" t="s">
        <v>29</v>
      </c>
      <c r="N77" s="10">
        <f t="shared" ca="1" si="9"/>
        <v>46150</v>
      </c>
      <c r="O77" s="11">
        <v>0.29166666666666669</v>
      </c>
      <c r="P77" s="10">
        <f t="shared" ca="1" si="12"/>
        <v>46153</v>
      </c>
      <c r="Q77" s="11">
        <v>0.75</v>
      </c>
      <c r="R77" s="12" t="s">
        <v>294</v>
      </c>
      <c r="S77" s="12" t="s">
        <v>295</v>
      </c>
      <c r="T77" s="9">
        <v>12163</v>
      </c>
      <c r="U77" s="12" t="s">
        <v>297</v>
      </c>
      <c r="V77" s="12" t="s">
        <v>205</v>
      </c>
      <c r="W77" s="11" t="s">
        <v>34</v>
      </c>
      <c r="X77" s="9">
        <v>33</v>
      </c>
      <c r="Y77" s="12" t="s">
        <v>42</v>
      </c>
      <c r="Z77" s="12" t="s">
        <v>36</v>
      </c>
      <c r="AA77" s="12">
        <v>14350</v>
      </c>
    </row>
    <row r="78" spans="1:27">
      <c r="A78" s="9" t="s">
        <v>200</v>
      </c>
      <c r="B78" s="9" t="s">
        <v>331</v>
      </c>
      <c r="C78" s="9" t="s">
        <v>238</v>
      </c>
      <c r="D78" s="10">
        <f t="shared" ca="1" si="10"/>
        <v>46148</v>
      </c>
      <c r="E78" s="10">
        <f t="shared" ca="1" si="8"/>
        <v>46149</v>
      </c>
      <c r="F78" s="11">
        <v>0.29166666666666669</v>
      </c>
      <c r="G78" s="10">
        <f t="shared" ca="1" si="11"/>
        <v>46149</v>
      </c>
      <c r="H78" s="11">
        <v>0.75</v>
      </c>
      <c r="I78" s="25" t="s">
        <v>149</v>
      </c>
      <c r="J78" s="12" t="s">
        <v>150</v>
      </c>
      <c r="K78" s="12" t="s">
        <v>151</v>
      </c>
      <c r="L78" s="12" t="s">
        <v>152</v>
      </c>
      <c r="M78" s="12" t="s">
        <v>29</v>
      </c>
      <c r="N78" s="10">
        <f t="shared" ca="1" si="9"/>
        <v>46150</v>
      </c>
      <c r="O78" s="11">
        <v>0.29166666666666669</v>
      </c>
      <c r="P78" s="10">
        <f t="shared" ca="1" si="12"/>
        <v>46153</v>
      </c>
      <c r="Q78" s="11">
        <v>0.75</v>
      </c>
      <c r="R78" s="23" t="s">
        <v>251</v>
      </c>
      <c r="S78" s="23" t="s">
        <v>252</v>
      </c>
      <c r="T78" s="9">
        <v>80331</v>
      </c>
      <c r="U78" s="12" t="s">
        <v>253</v>
      </c>
      <c r="V78" s="12" t="s">
        <v>205</v>
      </c>
      <c r="W78" s="11" t="s">
        <v>34</v>
      </c>
      <c r="X78" s="9">
        <v>33</v>
      </c>
      <c r="Y78" s="12" t="s">
        <v>42</v>
      </c>
      <c r="Z78" s="12" t="s">
        <v>36</v>
      </c>
      <c r="AA78" s="12">
        <v>14350</v>
      </c>
    </row>
    <row r="79" spans="1:27">
      <c r="A79" s="9" t="s">
        <v>58</v>
      </c>
      <c r="B79" s="9" t="s">
        <v>332</v>
      </c>
      <c r="C79" s="9" t="s">
        <v>24</v>
      </c>
      <c r="D79" s="10">
        <f t="shared" ca="1" si="10"/>
        <v>46148</v>
      </c>
      <c r="E79" s="10">
        <f t="shared" ca="1" si="8"/>
        <v>46149</v>
      </c>
      <c r="F79" s="11">
        <v>0.29166666666666669</v>
      </c>
      <c r="G79" s="10">
        <f t="shared" ca="1" si="11"/>
        <v>46149</v>
      </c>
      <c r="H79" s="11">
        <v>0.75</v>
      </c>
      <c r="I79" s="12" t="s">
        <v>60</v>
      </c>
      <c r="J79" s="12" t="s">
        <v>61</v>
      </c>
      <c r="K79" s="12" t="s">
        <v>62</v>
      </c>
      <c r="L79" s="12" t="s">
        <v>63</v>
      </c>
      <c r="M79" s="12" t="s">
        <v>29</v>
      </c>
      <c r="N79" s="10">
        <f t="shared" ca="1" si="9"/>
        <v>46150</v>
      </c>
      <c r="O79" s="11">
        <v>0.29166666666666669</v>
      </c>
      <c r="P79" s="10">
        <f t="shared" ca="1" si="12"/>
        <v>46153</v>
      </c>
      <c r="Q79" s="11">
        <v>0.75</v>
      </c>
      <c r="R79" s="12" t="s">
        <v>333</v>
      </c>
      <c r="S79" s="12" t="s">
        <v>334</v>
      </c>
      <c r="T79" s="9" t="s">
        <v>335</v>
      </c>
      <c r="U79" s="12" t="s">
        <v>336</v>
      </c>
      <c r="V79" s="12" t="s">
        <v>310</v>
      </c>
      <c r="W79" s="11" t="s">
        <v>34</v>
      </c>
      <c r="X79" s="9">
        <v>7</v>
      </c>
      <c r="Y79" s="12" t="s">
        <v>35</v>
      </c>
      <c r="Z79" s="12" t="s">
        <v>36</v>
      </c>
      <c r="AA79" s="12">
        <v>4375</v>
      </c>
    </row>
    <row r="80" spans="1:27">
      <c r="A80" s="9" t="s">
        <v>58</v>
      </c>
      <c r="B80" s="9" t="s">
        <v>337</v>
      </c>
      <c r="C80" s="9" t="s">
        <v>24</v>
      </c>
      <c r="D80" s="10">
        <f t="shared" ca="1" si="10"/>
        <v>46148</v>
      </c>
      <c r="E80" s="10">
        <f t="shared" ca="1" si="8"/>
        <v>46149</v>
      </c>
      <c r="F80" s="11">
        <v>0.29166666666666669</v>
      </c>
      <c r="G80" s="10">
        <f t="shared" ca="1" si="11"/>
        <v>46149</v>
      </c>
      <c r="H80" s="11">
        <v>0.75</v>
      </c>
      <c r="I80" s="12" t="s">
        <v>60</v>
      </c>
      <c r="J80" s="12" t="s">
        <v>61</v>
      </c>
      <c r="K80" s="12" t="s">
        <v>62</v>
      </c>
      <c r="L80" s="12" t="s">
        <v>63</v>
      </c>
      <c r="M80" s="12" t="s">
        <v>29</v>
      </c>
      <c r="N80" s="10">
        <f t="shared" ca="1" si="9"/>
        <v>46150</v>
      </c>
      <c r="O80" s="11">
        <v>0.29166666666666669</v>
      </c>
      <c r="P80" s="10">
        <f t="shared" ca="1" si="12"/>
        <v>46153</v>
      </c>
      <c r="Q80" s="11">
        <v>0.75</v>
      </c>
      <c r="R80" s="12" t="s">
        <v>338</v>
      </c>
      <c r="S80" s="12" t="s">
        <v>339</v>
      </c>
      <c r="T80" s="9">
        <v>9710</v>
      </c>
      <c r="U80" s="12" t="s">
        <v>340</v>
      </c>
      <c r="V80" s="12" t="s">
        <v>341</v>
      </c>
      <c r="W80" s="11" t="s">
        <v>34</v>
      </c>
      <c r="X80" s="9">
        <v>6</v>
      </c>
      <c r="Y80" s="12" t="s">
        <v>35</v>
      </c>
      <c r="Z80" s="12" t="s">
        <v>36</v>
      </c>
      <c r="AA80" s="12">
        <v>3750</v>
      </c>
    </row>
    <row r="81" spans="1:27">
      <c r="A81" s="9" t="s">
        <v>58</v>
      </c>
      <c r="B81" s="9" t="s">
        <v>342</v>
      </c>
      <c r="C81" s="9" t="s">
        <v>24</v>
      </c>
      <c r="D81" s="10">
        <f t="shared" ca="1" si="10"/>
        <v>46148</v>
      </c>
      <c r="E81" s="10">
        <f t="shared" ca="1" si="8"/>
        <v>46149</v>
      </c>
      <c r="F81" s="11">
        <v>0.29166666666666669</v>
      </c>
      <c r="G81" s="10">
        <f t="shared" ca="1" si="11"/>
        <v>46149</v>
      </c>
      <c r="H81" s="11">
        <v>0.75</v>
      </c>
      <c r="I81" s="12" t="s">
        <v>60</v>
      </c>
      <c r="J81" s="12" t="s">
        <v>61</v>
      </c>
      <c r="K81" s="12" t="s">
        <v>62</v>
      </c>
      <c r="L81" s="12" t="s">
        <v>63</v>
      </c>
      <c r="M81" s="12" t="s">
        <v>29</v>
      </c>
      <c r="N81" s="10">
        <f t="shared" ca="1" si="9"/>
        <v>46150</v>
      </c>
      <c r="O81" s="11">
        <v>0.29166666666666669</v>
      </c>
      <c r="P81" s="10">
        <f t="shared" ca="1" si="12"/>
        <v>46153</v>
      </c>
      <c r="Q81" s="11">
        <v>0.75</v>
      </c>
      <c r="R81" s="12" t="s">
        <v>343</v>
      </c>
      <c r="S81" s="12" t="s">
        <v>344</v>
      </c>
      <c r="T81" s="9">
        <v>6409</v>
      </c>
      <c r="U81" s="12" t="s">
        <v>345</v>
      </c>
      <c r="V81" s="12" t="s">
        <v>341</v>
      </c>
      <c r="W81" s="11" t="s">
        <v>34</v>
      </c>
      <c r="X81" s="9">
        <v>5</v>
      </c>
      <c r="Y81" s="12" t="s">
        <v>42</v>
      </c>
      <c r="Z81" s="12" t="s">
        <v>36</v>
      </c>
      <c r="AA81" s="12">
        <v>3125</v>
      </c>
    </row>
    <row r="82" spans="1:27">
      <c r="A82" s="9" t="s">
        <v>58</v>
      </c>
      <c r="B82" s="9" t="s">
        <v>346</v>
      </c>
      <c r="C82" s="9" t="s">
        <v>24</v>
      </c>
      <c r="D82" s="10">
        <f t="shared" ca="1" si="10"/>
        <v>46148</v>
      </c>
      <c r="E82" s="10">
        <f t="shared" ca="1" si="8"/>
        <v>46149</v>
      </c>
      <c r="F82" s="11">
        <v>0.29166666666666669</v>
      </c>
      <c r="G82" s="10">
        <f t="shared" ca="1" si="11"/>
        <v>46149</v>
      </c>
      <c r="H82" s="11">
        <v>0.75</v>
      </c>
      <c r="I82" s="12" t="s">
        <v>60</v>
      </c>
      <c r="J82" s="12" t="s">
        <v>61</v>
      </c>
      <c r="K82" s="12" t="s">
        <v>62</v>
      </c>
      <c r="L82" s="12" t="s">
        <v>63</v>
      </c>
      <c r="M82" s="12" t="s">
        <v>29</v>
      </c>
      <c r="N82" s="10">
        <f t="shared" ca="1" si="9"/>
        <v>46150</v>
      </c>
      <c r="O82" s="11">
        <v>0.29166666666666669</v>
      </c>
      <c r="P82" s="10">
        <f t="shared" ca="1" si="12"/>
        <v>46153</v>
      </c>
      <c r="Q82" s="11">
        <v>0.75</v>
      </c>
      <c r="R82" s="12" t="s">
        <v>347</v>
      </c>
      <c r="S82" s="12" t="s">
        <v>348</v>
      </c>
      <c r="T82" s="9">
        <v>4221</v>
      </c>
      <c r="U82" s="12" t="s">
        <v>349</v>
      </c>
      <c r="V82" s="12" t="s">
        <v>341</v>
      </c>
      <c r="W82" s="11" t="s">
        <v>34</v>
      </c>
      <c r="X82" s="9">
        <v>7</v>
      </c>
      <c r="Y82" s="12" t="s">
        <v>35</v>
      </c>
      <c r="Z82" s="12" t="s">
        <v>36</v>
      </c>
      <c r="AA82" s="12">
        <v>4375</v>
      </c>
    </row>
    <row r="83" spans="1:27">
      <c r="A83" s="9" t="s">
        <v>58</v>
      </c>
      <c r="B83" s="9" t="s">
        <v>350</v>
      </c>
      <c r="C83" s="9" t="s">
        <v>24</v>
      </c>
      <c r="D83" s="10">
        <f t="shared" ca="1" si="10"/>
        <v>46148</v>
      </c>
      <c r="E83" s="10">
        <f t="shared" ca="1" si="8"/>
        <v>46149</v>
      </c>
      <c r="F83" s="11">
        <v>0.29166666666666669</v>
      </c>
      <c r="G83" s="10">
        <f t="shared" ca="1" si="11"/>
        <v>46149</v>
      </c>
      <c r="H83" s="11">
        <v>0.75</v>
      </c>
      <c r="I83" s="12" t="s">
        <v>60</v>
      </c>
      <c r="J83" s="12" t="s">
        <v>61</v>
      </c>
      <c r="K83" s="12" t="s">
        <v>62</v>
      </c>
      <c r="L83" s="12" t="s">
        <v>63</v>
      </c>
      <c r="M83" s="12" t="s">
        <v>29</v>
      </c>
      <c r="N83" s="10">
        <f t="shared" ca="1" si="9"/>
        <v>46150</v>
      </c>
      <c r="O83" s="11">
        <v>0.29166666666666669</v>
      </c>
      <c r="P83" s="10">
        <f t="shared" ca="1" si="12"/>
        <v>46153</v>
      </c>
      <c r="Q83" s="11">
        <v>0.75</v>
      </c>
      <c r="R83" s="12" t="s">
        <v>351</v>
      </c>
      <c r="S83" s="12" t="s">
        <v>352</v>
      </c>
      <c r="T83" s="9">
        <v>9420</v>
      </c>
      <c r="U83" s="12" t="s">
        <v>353</v>
      </c>
      <c r="V83" s="12" t="s">
        <v>341</v>
      </c>
      <c r="W83" s="11" t="s">
        <v>34</v>
      </c>
      <c r="X83" s="9">
        <v>4</v>
      </c>
      <c r="Y83" s="12" t="s">
        <v>35</v>
      </c>
      <c r="Z83" s="12" t="s">
        <v>36</v>
      </c>
      <c r="AA83" s="12">
        <v>2500</v>
      </c>
    </row>
    <row r="84" spans="1:27">
      <c r="A84" s="9" t="s">
        <v>58</v>
      </c>
      <c r="B84" s="9" t="s">
        <v>354</v>
      </c>
      <c r="C84" s="9" t="s">
        <v>24</v>
      </c>
      <c r="D84" s="10">
        <f t="shared" ca="1" si="10"/>
        <v>46148</v>
      </c>
      <c r="E84" s="10">
        <f t="shared" ca="1" si="8"/>
        <v>46149</v>
      </c>
      <c r="F84" s="11">
        <v>0.29166666666666669</v>
      </c>
      <c r="G84" s="10">
        <f t="shared" ca="1" si="11"/>
        <v>46149</v>
      </c>
      <c r="H84" s="11">
        <v>0.75</v>
      </c>
      <c r="I84" s="12" t="s">
        <v>60</v>
      </c>
      <c r="J84" s="12" t="s">
        <v>61</v>
      </c>
      <c r="K84" s="12" t="s">
        <v>62</v>
      </c>
      <c r="L84" s="12" t="s">
        <v>63</v>
      </c>
      <c r="M84" s="12" t="s">
        <v>29</v>
      </c>
      <c r="N84" s="10">
        <f t="shared" ca="1" si="9"/>
        <v>46150</v>
      </c>
      <c r="O84" s="11">
        <v>0.29166666666666669</v>
      </c>
      <c r="P84" s="10">
        <f t="shared" ca="1" si="12"/>
        <v>46153</v>
      </c>
      <c r="Q84" s="11">
        <v>0.75</v>
      </c>
      <c r="R84" s="12" t="s">
        <v>355</v>
      </c>
      <c r="S84" s="12" t="s">
        <v>356</v>
      </c>
      <c r="T84" s="9">
        <v>1160</v>
      </c>
      <c r="U84" s="12" t="s">
        <v>357</v>
      </c>
      <c r="V84" s="12" t="s">
        <v>341</v>
      </c>
      <c r="W84" s="11" t="s">
        <v>34</v>
      </c>
      <c r="X84" s="9">
        <v>8</v>
      </c>
      <c r="Y84" s="12" t="s">
        <v>42</v>
      </c>
      <c r="Z84" s="12" t="s">
        <v>36</v>
      </c>
      <c r="AA84" s="12">
        <v>5000</v>
      </c>
    </row>
    <row r="85" spans="1:27">
      <c r="A85" s="9" t="s">
        <v>58</v>
      </c>
      <c r="B85" s="9" t="s">
        <v>358</v>
      </c>
      <c r="C85" s="9" t="s">
        <v>24</v>
      </c>
      <c r="D85" s="10">
        <f t="shared" ca="1" si="10"/>
        <v>46148</v>
      </c>
      <c r="E85" s="10">
        <f t="shared" ca="1" si="8"/>
        <v>46149</v>
      </c>
      <c r="F85" s="11">
        <v>0.29166666666666669</v>
      </c>
      <c r="G85" s="10">
        <f t="shared" ca="1" si="11"/>
        <v>46149</v>
      </c>
      <c r="H85" s="11">
        <v>0.75</v>
      </c>
      <c r="I85" s="12" t="s">
        <v>60</v>
      </c>
      <c r="J85" s="12" t="s">
        <v>61</v>
      </c>
      <c r="K85" s="12" t="s">
        <v>62</v>
      </c>
      <c r="L85" s="12" t="s">
        <v>63</v>
      </c>
      <c r="M85" s="12" t="s">
        <v>29</v>
      </c>
      <c r="N85" s="10">
        <f t="shared" ca="1" si="9"/>
        <v>46150</v>
      </c>
      <c r="O85" s="11">
        <v>0.29166666666666669</v>
      </c>
      <c r="P85" s="10">
        <f t="shared" ca="1" si="12"/>
        <v>46153</v>
      </c>
      <c r="Q85" s="11">
        <v>0.75</v>
      </c>
      <c r="R85" s="12" t="s">
        <v>359</v>
      </c>
      <c r="S85" s="12" t="s">
        <v>360</v>
      </c>
      <c r="T85" s="9" t="s">
        <v>361</v>
      </c>
      <c r="U85" s="12" t="s">
        <v>362</v>
      </c>
      <c r="V85" s="12" t="s">
        <v>363</v>
      </c>
      <c r="W85" s="11" t="s">
        <v>34</v>
      </c>
      <c r="X85" s="9">
        <v>5</v>
      </c>
      <c r="Y85" s="12" t="s">
        <v>35</v>
      </c>
      <c r="Z85" s="12" t="s">
        <v>36</v>
      </c>
      <c r="AA85" s="12">
        <v>3125</v>
      </c>
    </row>
    <row r="86" spans="1:27">
      <c r="A86" s="9" t="s">
        <v>58</v>
      </c>
      <c r="B86" s="9" t="s">
        <v>364</v>
      </c>
      <c r="C86" s="9" t="s">
        <v>24</v>
      </c>
      <c r="D86" s="10">
        <f t="shared" ca="1" si="10"/>
        <v>46148</v>
      </c>
      <c r="E86" s="10">
        <f t="shared" ca="1" si="8"/>
        <v>46149</v>
      </c>
      <c r="F86" s="11">
        <v>0.29166666666666669</v>
      </c>
      <c r="G86" s="10">
        <f t="shared" ca="1" si="11"/>
        <v>46149</v>
      </c>
      <c r="H86" s="11">
        <v>0.75</v>
      </c>
      <c r="I86" s="12" t="s">
        <v>60</v>
      </c>
      <c r="J86" s="12" t="s">
        <v>61</v>
      </c>
      <c r="K86" s="12" t="s">
        <v>62</v>
      </c>
      <c r="L86" s="12" t="s">
        <v>63</v>
      </c>
      <c r="M86" s="12" t="s">
        <v>29</v>
      </c>
      <c r="N86" s="10">
        <f t="shared" ca="1" si="9"/>
        <v>46150</v>
      </c>
      <c r="O86" s="11">
        <v>0.29166666666666669</v>
      </c>
      <c r="P86" s="10">
        <f t="shared" ca="1" si="12"/>
        <v>46153</v>
      </c>
      <c r="Q86" s="11">
        <v>0.75</v>
      </c>
      <c r="R86" s="12" t="s">
        <v>365</v>
      </c>
      <c r="S86" s="12" t="s">
        <v>366</v>
      </c>
      <c r="T86" s="9" t="s">
        <v>367</v>
      </c>
      <c r="U86" s="12" t="s">
        <v>368</v>
      </c>
      <c r="V86" s="12" t="s">
        <v>363</v>
      </c>
      <c r="W86" s="11" t="s">
        <v>34</v>
      </c>
      <c r="X86" s="9">
        <v>4</v>
      </c>
      <c r="Y86" s="12" t="s">
        <v>35</v>
      </c>
      <c r="Z86" s="12" t="s">
        <v>36</v>
      </c>
      <c r="AA86" s="12">
        <v>2500</v>
      </c>
    </row>
    <row r="87" spans="1:27">
      <c r="A87" s="9" t="s">
        <v>58</v>
      </c>
      <c r="B87" s="9" t="s">
        <v>369</v>
      </c>
      <c r="C87" s="9" t="s">
        <v>24</v>
      </c>
      <c r="D87" s="10">
        <f t="shared" ca="1" si="10"/>
        <v>46148</v>
      </c>
      <c r="E87" s="10">
        <f t="shared" ca="1" si="8"/>
        <v>46149</v>
      </c>
      <c r="F87" s="11">
        <v>0.29166666666666669</v>
      </c>
      <c r="G87" s="10">
        <f t="shared" ca="1" si="11"/>
        <v>46149</v>
      </c>
      <c r="H87" s="11">
        <v>0.75</v>
      </c>
      <c r="I87" s="12" t="s">
        <v>60</v>
      </c>
      <c r="J87" s="12" t="s">
        <v>61</v>
      </c>
      <c r="K87" s="12" t="s">
        <v>62</v>
      </c>
      <c r="L87" s="12" t="s">
        <v>63</v>
      </c>
      <c r="M87" s="12" t="s">
        <v>29</v>
      </c>
      <c r="N87" s="10">
        <f t="shared" ca="1" si="9"/>
        <v>46150</v>
      </c>
      <c r="O87" s="11">
        <v>0.29166666666666669</v>
      </c>
      <c r="P87" s="10">
        <f t="shared" ca="1" si="12"/>
        <v>46153</v>
      </c>
      <c r="Q87" s="11">
        <v>0.75</v>
      </c>
      <c r="R87" s="12" t="s">
        <v>370</v>
      </c>
      <c r="S87" s="12" t="s">
        <v>371</v>
      </c>
      <c r="T87" s="9" t="s">
        <v>372</v>
      </c>
      <c r="U87" s="12" t="s">
        <v>373</v>
      </c>
      <c r="V87" s="12" t="s">
        <v>363</v>
      </c>
      <c r="W87" s="11" t="s">
        <v>34</v>
      </c>
      <c r="X87" s="9">
        <v>6</v>
      </c>
      <c r="Y87" s="12" t="s">
        <v>42</v>
      </c>
      <c r="Z87" s="12" t="s">
        <v>36</v>
      </c>
      <c r="AA87" s="12">
        <v>3750</v>
      </c>
    </row>
    <row r="88" spans="1:27">
      <c r="A88" s="9" t="s">
        <v>58</v>
      </c>
      <c r="B88" s="9" t="s">
        <v>374</v>
      </c>
      <c r="C88" s="9" t="s">
        <v>24</v>
      </c>
      <c r="D88" s="10">
        <f t="shared" ca="1" si="10"/>
        <v>46148</v>
      </c>
      <c r="E88" s="10">
        <f t="shared" ca="1" si="8"/>
        <v>46149</v>
      </c>
      <c r="F88" s="11">
        <v>0.29166666666666669</v>
      </c>
      <c r="G88" s="10">
        <f t="shared" ca="1" si="11"/>
        <v>46149</v>
      </c>
      <c r="H88" s="11">
        <v>0.75</v>
      </c>
      <c r="I88" s="12" t="s">
        <v>60</v>
      </c>
      <c r="J88" s="12" t="s">
        <v>61</v>
      </c>
      <c r="K88" s="12" t="s">
        <v>62</v>
      </c>
      <c r="L88" s="12" t="s">
        <v>63</v>
      </c>
      <c r="M88" s="12" t="s">
        <v>29</v>
      </c>
      <c r="N88" s="10">
        <f t="shared" ca="1" si="9"/>
        <v>46150</v>
      </c>
      <c r="O88" s="11">
        <v>0.29166666666666669</v>
      </c>
      <c r="P88" s="10">
        <f t="shared" ca="1" si="12"/>
        <v>46153</v>
      </c>
      <c r="Q88" s="11">
        <v>0.75</v>
      </c>
      <c r="R88" s="12" t="s">
        <v>375</v>
      </c>
      <c r="S88" s="12" t="s">
        <v>376</v>
      </c>
      <c r="T88" s="9" t="s">
        <v>377</v>
      </c>
      <c r="U88" s="12" t="s">
        <v>378</v>
      </c>
      <c r="V88" s="12" t="s">
        <v>363</v>
      </c>
      <c r="W88" s="11" t="s">
        <v>34</v>
      </c>
      <c r="X88" s="9">
        <v>3</v>
      </c>
      <c r="Y88" s="12" t="s">
        <v>35</v>
      </c>
      <c r="Z88" s="12" t="s">
        <v>36</v>
      </c>
      <c r="AA88" s="12">
        <v>1875</v>
      </c>
    </row>
    <row r="89" spans="1:27">
      <c r="A89" s="9" t="s">
        <v>58</v>
      </c>
      <c r="B89" s="9" t="s">
        <v>379</v>
      </c>
      <c r="C89" s="9" t="s">
        <v>24</v>
      </c>
      <c r="D89" s="10">
        <f t="shared" ca="1" si="10"/>
        <v>46148</v>
      </c>
      <c r="E89" s="10">
        <f t="shared" ca="1" si="8"/>
        <v>46149</v>
      </c>
      <c r="F89" s="11">
        <v>0.29166666666666669</v>
      </c>
      <c r="G89" s="10">
        <f t="shared" ca="1" si="11"/>
        <v>46149</v>
      </c>
      <c r="H89" s="11">
        <v>0.75</v>
      </c>
      <c r="I89" s="12" t="s">
        <v>60</v>
      </c>
      <c r="J89" s="12" t="s">
        <v>61</v>
      </c>
      <c r="K89" s="12" t="s">
        <v>62</v>
      </c>
      <c r="L89" s="12" t="s">
        <v>63</v>
      </c>
      <c r="M89" s="12" t="s">
        <v>29</v>
      </c>
      <c r="N89" s="10">
        <f t="shared" ca="1" si="9"/>
        <v>46150</v>
      </c>
      <c r="O89" s="11">
        <v>0.29166666666666669</v>
      </c>
      <c r="P89" s="10">
        <f t="shared" ca="1" si="12"/>
        <v>46153</v>
      </c>
      <c r="Q89" s="11">
        <v>0.75</v>
      </c>
      <c r="R89" s="12" t="s">
        <v>380</v>
      </c>
      <c r="S89" s="12" t="s">
        <v>381</v>
      </c>
      <c r="T89" s="9" t="s">
        <v>382</v>
      </c>
      <c r="U89" s="12" t="s">
        <v>383</v>
      </c>
      <c r="V89" s="12" t="s">
        <v>363</v>
      </c>
      <c r="W89" s="11" t="s">
        <v>34</v>
      </c>
      <c r="X89" s="9">
        <v>7</v>
      </c>
      <c r="Y89" s="12" t="s">
        <v>35</v>
      </c>
      <c r="Z89" s="12" t="s">
        <v>36</v>
      </c>
      <c r="AA89" s="12">
        <v>4375</v>
      </c>
    </row>
    <row r="90" spans="1:27">
      <c r="A90" s="9" t="s">
        <v>58</v>
      </c>
      <c r="B90" s="9" t="s">
        <v>384</v>
      </c>
      <c r="C90" s="9" t="s">
        <v>24</v>
      </c>
      <c r="D90" s="10">
        <f t="shared" ca="1" si="10"/>
        <v>46148</v>
      </c>
      <c r="E90" s="10">
        <f t="shared" ca="1" si="8"/>
        <v>46149</v>
      </c>
      <c r="F90" s="11">
        <v>0.29166666666666669</v>
      </c>
      <c r="G90" s="10">
        <f t="shared" ca="1" si="11"/>
        <v>46149</v>
      </c>
      <c r="H90" s="11">
        <v>0.75</v>
      </c>
      <c r="I90" s="12" t="s">
        <v>60</v>
      </c>
      <c r="J90" s="12" t="s">
        <v>61</v>
      </c>
      <c r="K90" s="12" t="s">
        <v>62</v>
      </c>
      <c r="L90" s="12" t="s">
        <v>63</v>
      </c>
      <c r="M90" s="12" t="s">
        <v>29</v>
      </c>
      <c r="N90" s="10">
        <f t="shared" ca="1" si="9"/>
        <v>46150</v>
      </c>
      <c r="O90" s="11">
        <v>0.29166666666666669</v>
      </c>
      <c r="P90" s="10">
        <f t="shared" ca="1" si="12"/>
        <v>46153</v>
      </c>
      <c r="Q90" s="11">
        <v>0.75</v>
      </c>
      <c r="R90" s="12" t="s">
        <v>385</v>
      </c>
      <c r="S90" s="12" t="s">
        <v>386</v>
      </c>
      <c r="T90" s="12" t="s">
        <v>387</v>
      </c>
      <c r="U90" s="12" t="s">
        <v>388</v>
      </c>
      <c r="V90" s="12" t="s">
        <v>68</v>
      </c>
      <c r="W90" s="11" t="s">
        <v>34</v>
      </c>
      <c r="X90" s="9">
        <v>5</v>
      </c>
      <c r="Y90" s="12" t="s">
        <v>42</v>
      </c>
      <c r="Z90" s="12" t="s">
        <v>36</v>
      </c>
      <c r="AA90" s="12">
        <v>3125</v>
      </c>
    </row>
    <row r="91" spans="1:27">
      <c r="A91" s="9" t="s">
        <v>58</v>
      </c>
      <c r="B91" s="9" t="s">
        <v>389</v>
      </c>
      <c r="C91" s="9" t="s">
        <v>24</v>
      </c>
      <c r="D91" s="10">
        <f t="shared" ca="1" si="10"/>
        <v>46148</v>
      </c>
      <c r="E91" s="10">
        <f t="shared" ca="1" si="8"/>
        <v>46149</v>
      </c>
      <c r="F91" s="11">
        <v>0.29166666666666669</v>
      </c>
      <c r="G91" s="10">
        <f t="shared" ca="1" si="11"/>
        <v>46149</v>
      </c>
      <c r="H91" s="11">
        <v>0.75</v>
      </c>
      <c r="I91" s="12" t="s">
        <v>60</v>
      </c>
      <c r="J91" s="12" t="s">
        <v>61</v>
      </c>
      <c r="K91" s="12" t="s">
        <v>62</v>
      </c>
      <c r="L91" s="12" t="s">
        <v>63</v>
      </c>
      <c r="M91" s="12" t="s">
        <v>29</v>
      </c>
      <c r="N91" s="10">
        <f t="shared" ca="1" si="9"/>
        <v>46150</v>
      </c>
      <c r="O91" s="11">
        <v>0.29166666666666669</v>
      </c>
      <c r="P91" s="10">
        <f t="shared" ca="1" si="12"/>
        <v>46153</v>
      </c>
      <c r="Q91" s="11">
        <v>0.75</v>
      </c>
      <c r="R91" s="12" t="s">
        <v>390</v>
      </c>
      <c r="S91" s="12" t="s">
        <v>391</v>
      </c>
      <c r="T91" s="12" t="s">
        <v>392</v>
      </c>
      <c r="U91" s="12" t="s">
        <v>393</v>
      </c>
      <c r="V91" s="12" t="s">
        <v>68</v>
      </c>
      <c r="W91" s="11" t="s">
        <v>34</v>
      </c>
      <c r="X91" s="9">
        <v>4</v>
      </c>
      <c r="Y91" s="12" t="s">
        <v>35</v>
      </c>
      <c r="Z91" s="12" t="s">
        <v>36</v>
      </c>
      <c r="AA91" s="12">
        <v>2500</v>
      </c>
    </row>
    <row r="92" spans="1:27">
      <c r="A92" s="9" t="s">
        <v>200</v>
      </c>
      <c r="B92" s="9" t="s">
        <v>394</v>
      </c>
      <c r="C92" s="9" t="s">
        <v>24</v>
      </c>
      <c r="D92" s="10">
        <f t="shared" ca="1" si="10"/>
        <v>46148</v>
      </c>
      <c r="E92" s="10">
        <f t="shared" ca="1" si="8"/>
        <v>46149</v>
      </c>
      <c r="F92" s="11">
        <v>0.29166666666666669</v>
      </c>
      <c r="G92" s="10">
        <f t="shared" ref="G92:G100" ca="1" si="13">E92</f>
        <v>46149</v>
      </c>
      <c r="H92" s="11">
        <v>0.75</v>
      </c>
      <c r="I92" s="25" t="s">
        <v>149</v>
      </c>
      <c r="J92" s="12" t="s">
        <v>150</v>
      </c>
      <c r="K92" s="12" t="s">
        <v>151</v>
      </c>
      <c r="L92" s="12" t="s">
        <v>152</v>
      </c>
      <c r="M92" s="12" t="s">
        <v>29</v>
      </c>
      <c r="N92" s="10">
        <f t="shared" ref="N92:N96" ca="1" si="14">IF(WEEKDAY(E92+1,2)=6,E92+3,IF(WEEKDAY(E92+1,2)=7,E92+2,E92+1))</f>
        <v>46150</v>
      </c>
      <c r="O92" s="11">
        <v>0.29166666666666669</v>
      </c>
      <c r="P92" s="10">
        <f t="shared" ref="P92:P95" ca="1" si="15">IF(V92="NL",N92,(IF(WEEKDAY(N92+1,2)=6,N92+3,N92+1)))</f>
        <v>46153</v>
      </c>
      <c r="Q92" s="11">
        <v>0.75</v>
      </c>
      <c r="R92" s="23" t="s">
        <v>395</v>
      </c>
      <c r="S92" s="23" t="s">
        <v>252</v>
      </c>
      <c r="T92" s="9">
        <v>80331</v>
      </c>
      <c r="U92" s="12" t="s">
        <v>253</v>
      </c>
      <c r="V92" s="12" t="s">
        <v>205</v>
      </c>
      <c r="W92" s="11" t="s">
        <v>34</v>
      </c>
      <c r="X92" s="9">
        <v>5</v>
      </c>
      <c r="Y92" s="12" t="s">
        <v>35</v>
      </c>
      <c r="Z92" s="12" t="s">
        <v>36</v>
      </c>
      <c r="AA92" s="12">
        <v>3625</v>
      </c>
    </row>
    <row r="93" spans="1:27">
      <c r="A93" s="9" t="s">
        <v>200</v>
      </c>
      <c r="B93" s="9" t="s">
        <v>396</v>
      </c>
      <c r="C93" s="9" t="s">
        <v>24</v>
      </c>
      <c r="D93" s="10">
        <f t="shared" ca="1" si="10"/>
        <v>46148</v>
      </c>
      <c r="E93" s="10">
        <f t="shared" ca="1" si="8"/>
        <v>46149</v>
      </c>
      <c r="F93" s="11">
        <v>0.29166666666666669</v>
      </c>
      <c r="G93" s="10">
        <f t="shared" ca="1" si="13"/>
        <v>46149</v>
      </c>
      <c r="H93" s="11">
        <v>0.75</v>
      </c>
      <c r="I93" s="25" t="s">
        <v>149</v>
      </c>
      <c r="J93" s="12" t="s">
        <v>150</v>
      </c>
      <c r="K93" s="12" t="s">
        <v>151</v>
      </c>
      <c r="L93" s="12" t="s">
        <v>152</v>
      </c>
      <c r="M93" s="12" t="s">
        <v>29</v>
      </c>
      <c r="N93" s="10">
        <f t="shared" ca="1" si="14"/>
        <v>46150</v>
      </c>
      <c r="O93" s="11">
        <v>0.29166666666666669</v>
      </c>
      <c r="P93" s="10">
        <f t="shared" ca="1" si="15"/>
        <v>46153</v>
      </c>
      <c r="Q93" s="11">
        <v>0.75</v>
      </c>
      <c r="R93" s="23" t="s">
        <v>202</v>
      </c>
      <c r="S93" s="12" t="s">
        <v>397</v>
      </c>
      <c r="T93" s="9">
        <v>40212</v>
      </c>
      <c r="U93" s="23" t="s">
        <v>204</v>
      </c>
      <c r="V93" s="12" t="s">
        <v>205</v>
      </c>
      <c r="W93" s="11" t="s">
        <v>34</v>
      </c>
      <c r="X93" s="9">
        <v>4</v>
      </c>
      <c r="Y93" s="12" t="s">
        <v>35</v>
      </c>
      <c r="Z93" s="12" t="s">
        <v>36</v>
      </c>
      <c r="AA93" s="12">
        <v>2900</v>
      </c>
    </row>
    <row r="94" spans="1:27">
      <c r="A94" s="9" t="s">
        <v>200</v>
      </c>
      <c r="B94" s="9" t="s">
        <v>398</v>
      </c>
      <c r="C94" s="9" t="s">
        <v>24</v>
      </c>
      <c r="D94" s="10">
        <f t="shared" ca="1" si="10"/>
        <v>46148</v>
      </c>
      <c r="E94" s="10">
        <f t="shared" ca="1" si="8"/>
        <v>46149</v>
      </c>
      <c r="F94" s="11">
        <v>0.29166666666666669</v>
      </c>
      <c r="G94" s="10">
        <f t="shared" ca="1" si="13"/>
        <v>46149</v>
      </c>
      <c r="H94" s="11">
        <v>0.75</v>
      </c>
      <c r="I94" s="25" t="s">
        <v>149</v>
      </c>
      <c r="J94" s="12" t="s">
        <v>150</v>
      </c>
      <c r="K94" s="12" t="s">
        <v>151</v>
      </c>
      <c r="L94" s="12" t="s">
        <v>152</v>
      </c>
      <c r="M94" s="12" t="s">
        <v>29</v>
      </c>
      <c r="N94" s="10">
        <f t="shared" ca="1" si="14"/>
        <v>46150</v>
      </c>
      <c r="O94" s="11">
        <v>0.29166666666666669</v>
      </c>
      <c r="P94" s="10">
        <f t="shared" ca="1" si="15"/>
        <v>46153</v>
      </c>
      <c r="Q94" s="11">
        <v>0.75</v>
      </c>
      <c r="R94" s="23" t="s">
        <v>299</v>
      </c>
      <c r="S94" s="12" t="s">
        <v>300</v>
      </c>
      <c r="T94" s="9" t="s">
        <v>399</v>
      </c>
      <c r="U94" s="12" t="s">
        <v>302</v>
      </c>
      <c r="V94" s="12" t="s">
        <v>205</v>
      </c>
      <c r="W94" s="11" t="s">
        <v>34</v>
      </c>
      <c r="X94" s="9">
        <v>8</v>
      </c>
      <c r="Y94" s="12" t="s">
        <v>35</v>
      </c>
      <c r="Z94" s="12" t="s">
        <v>36</v>
      </c>
      <c r="AA94" s="12">
        <v>5800</v>
      </c>
    </row>
    <row r="95" spans="1:27">
      <c r="A95" s="9" t="s">
        <v>200</v>
      </c>
      <c r="B95" s="9" t="s">
        <v>400</v>
      </c>
      <c r="C95" s="9" t="s">
        <v>24</v>
      </c>
      <c r="D95" s="10">
        <f t="shared" ca="1" si="10"/>
        <v>46148</v>
      </c>
      <c r="E95" s="10">
        <f t="shared" ca="1" si="8"/>
        <v>46149</v>
      </c>
      <c r="F95" s="11">
        <v>0.29166666666666669</v>
      </c>
      <c r="G95" s="10">
        <f t="shared" ca="1" si="13"/>
        <v>46149</v>
      </c>
      <c r="H95" s="11">
        <v>0.75</v>
      </c>
      <c r="I95" s="25" t="s">
        <v>149</v>
      </c>
      <c r="J95" s="12" t="s">
        <v>150</v>
      </c>
      <c r="K95" s="12" t="s">
        <v>151</v>
      </c>
      <c r="L95" s="12" t="s">
        <v>152</v>
      </c>
      <c r="M95" s="12" t="s">
        <v>29</v>
      </c>
      <c r="N95" s="10">
        <f t="shared" ca="1" si="14"/>
        <v>46150</v>
      </c>
      <c r="O95" s="11">
        <v>0.29166666666666669</v>
      </c>
      <c r="P95" s="10">
        <f t="shared" ca="1" si="15"/>
        <v>46153</v>
      </c>
      <c r="Q95" s="11">
        <v>0.75</v>
      </c>
      <c r="R95" s="23" t="s">
        <v>279</v>
      </c>
      <c r="S95" s="23" t="s">
        <v>280</v>
      </c>
      <c r="T95" s="9">
        <v>50667</v>
      </c>
      <c r="U95" s="12" t="s">
        <v>401</v>
      </c>
      <c r="V95" s="12" t="s">
        <v>205</v>
      </c>
      <c r="W95" s="11" t="s">
        <v>34</v>
      </c>
      <c r="X95" s="9">
        <v>6</v>
      </c>
      <c r="Y95" s="12" t="s">
        <v>35</v>
      </c>
      <c r="Z95" s="12" t="s">
        <v>36</v>
      </c>
      <c r="AA95" s="12">
        <v>4350</v>
      </c>
    </row>
    <row r="96" spans="1:27">
      <c r="A96" s="9" t="s">
        <v>22</v>
      </c>
      <c r="B96" s="9" t="s">
        <v>402</v>
      </c>
      <c r="C96" s="9" t="s">
        <v>403</v>
      </c>
      <c r="D96" s="10">
        <f t="shared" ca="1" si="10"/>
        <v>46148</v>
      </c>
      <c r="E96" s="10">
        <f t="shared" ca="1" si="8"/>
        <v>46149</v>
      </c>
      <c r="F96" s="11">
        <v>0.125</v>
      </c>
      <c r="G96" s="10">
        <f t="shared" ca="1" si="13"/>
        <v>46149</v>
      </c>
      <c r="H96" s="11">
        <f>F96</f>
        <v>0.125</v>
      </c>
      <c r="I96" s="12" t="s">
        <v>211</v>
      </c>
      <c r="J96" s="23" t="s">
        <v>212</v>
      </c>
      <c r="K96" s="12" t="s">
        <v>213</v>
      </c>
      <c r="L96" s="12" t="s">
        <v>214</v>
      </c>
      <c r="M96" s="12" t="s">
        <v>29</v>
      </c>
      <c r="N96" s="10">
        <f ca="1">E96</f>
        <v>46149</v>
      </c>
      <c r="O96" s="11">
        <v>0.5</v>
      </c>
      <c r="P96" s="10">
        <f ca="1">N96</f>
        <v>46149</v>
      </c>
      <c r="Q96" s="11">
        <f>O96</f>
        <v>0.5</v>
      </c>
      <c r="R96" s="12" t="str">
        <f>I96</f>
        <v>Demo Store Schiphol</v>
      </c>
      <c r="S96" s="12" t="str">
        <f t="shared" ref="S96:V96" si="16">J96</f>
        <v>Schiphol Boulevard 101</v>
      </c>
      <c r="T96" s="12" t="str">
        <f t="shared" si="16"/>
        <v>1118 BG</v>
      </c>
      <c r="U96" s="12" t="str">
        <f t="shared" si="16"/>
        <v>Schiphol</v>
      </c>
      <c r="V96" s="12" t="str">
        <f t="shared" si="16"/>
        <v>NL</v>
      </c>
      <c r="W96" s="11" t="s">
        <v>34</v>
      </c>
      <c r="X96" s="9">
        <v>26</v>
      </c>
      <c r="Y96" s="12" t="s">
        <v>35</v>
      </c>
      <c r="Z96" s="12" t="s">
        <v>36</v>
      </c>
      <c r="AA96" s="12">
        <v>12500</v>
      </c>
    </row>
    <row r="97" spans="1:27">
      <c r="A97" s="9" t="s">
        <v>22</v>
      </c>
      <c r="B97" s="9" t="s">
        <v>404</v>
      </c>
      <c r="C97" s="9" t="s">
        <v>403</v>
      </c>
      <c r="D97" s="10">
        <f t="shared" ca="1" si="10"/>
        <v>46148</v>
      </c>
      <c r="E97" s="10">
        <f t="shared" ca="1" si="8"/>
        <v>46149</v>
      </c>
      <c r="F97" s="11">
        <v>0.5</v>
      </c>
      <c r="G97" s="10">
        <f t="shared" ca="1" si="13"/>
        <v>46149</v>
      </c>
      <c r="H97" s="11">
        <f>F97</f>
        <v>0.5</v>
      </c>
      <c r="I97" s="12" t="s">
        <v>211</v>
      </c>
      <c r="J97" s="23" t="s">
        <v>212</v>
      </c>
      <c r="K97" s="12" t="s">
        <v>213</v>
      </c>
      <c r="L97" s="12" t="s">
        <v>214</v>
      </c>
      <c r="M97" s="12" t="s">
        <v>29</v>
      </c>
      <c r="N97" s="10">
        <f t="shared" ref="N97:N105" ca="1" si="17">E97</f>
        <v>46149</v>
      </c>
      <c r="O97" s="11">
        <v>0.875</v>
      </c>
      <c r="P97" s="10">
        <f ca="1">N97</f>
        <v>46149</v>
      </c>
      <c r="Q97" s="11">
        <f>O97</f>
        <v>0.875</v>
      </c>
      <c r="R97" s="12" t="str">
        <f t="shared" ref="R97:R105" si="18">I97</f>
        <v>Demo Store Schiphol</v>
      </c>
      <c r="S97" s="12" t="str">
        <f t="shared" ref="S97:S105" si="19">J97</f>
        <v>Schiphol Boulevard 101</v>
      </c>
      <c r="T97" s="12" t="str">
        <f t="shared" ref="T97:T105" si="20">K97</f>
        <v>1118 BG</v>
      </c>
      <c r="U97" s="12" t="str">
        <f t="shared" ref="U97:U105" si="21">L97</f>
        <v>Schiphol</v>
      </c>
      <c r="V97" s="12" t="str">
        <f t="shared" ref="V97:V105" si="22">M97</f>
        <v>NL</v>
      </c>
      <c r="W97" s="11" t="s">
        <v>34</v>
      </c>
      <c r="X97" s="9">
        <v>26</v>
      </c>
      <c r="Y97" s="12" t="s">
        <v>35</v>
      </c>
      <c r="Z97" s="12" t="s">
        <v>36</v>
      </c>
      <c r="AA97" s="12">
        <v>12500</v>
      </c>
    </row>
    <row r="98" spans="1:27">
      <c r="A98" s="9" t="s">
        <v>22</v>
      </c>
      <c r="B98" s="9" t="s">
        <v>405</v>
      </c>
      <c r="C98" s="9" t="s">
        <v>403</v>
      </c>
      <c r="D98" s="10">
        <f t="shared" ca="1" si="10"/>
        <v>46148</v>
      </c>
      <c r="E98" s="10">
        <f ca="1">IF(WEEKDAY(D98+2,2)=6,D98+3,IF(WEEKDAY(D98+2,2)=7,D98+3,D98+2))</f>
        <v>46150</v>
      </c>
      <c r="F98" s="11">
        <v>0.125</v>
      </c>
      <c r="G98" s="10">
        <f t="shared" ref="G98:G105" ca="1" si="23">E98</f>
        <v>46150</v>
      </c>
      <c r="H98" s="11">
        <f t="shared" ref="H98:H105" si="24">F98</f>
        <v>0.125</v>
      </c>
      <c r="I98" s="12" t="s">
        <v>211</v>
      </c>
      <c r="J98" s="23" t="s">
        <v>212</v>
      </c>
      <c r="K98" s="12" t="s">
        <v>213</v>
      </c>
      <c r="L98" s="12" t="s">
        <v>214</v>
      </c>
      <c r="M98" s="12" t="s">
        <v>29</v>
      </c>
      <c r="N98" s="10">
        <f t="shared" ca="1" si="17"/>
        <v>46150</v>
      </c>
      <c r="O98" s="11">
        <v>0.5</v>
      </c>
      <c r="P98" s="10">
        <f ca="1">N98</f>
        <v>46150</v>
      </c>
      <c r="Q98" s="11">
        <f>O98</f>
        <v>0.5</v>
      </c>
      <c r="R98" s="12" t="str">
        <f t="shared" si="18"/>
        <v>Demo Store Schiphol</v>
      </c>
      <c r="S98" s="12" t="str">
        <f t="shared" si="19"/>
        <v>Schiphol Boulevard 101</v>
      </c>
      <c r="T98" s="12" t="str">
        <f t="shared" si="20"/>
        <v>1118 BG</v>
      </c>
      <c r="U98" s="12" t="str">
        <f t="shared" si="21"/>
        <v>Schiphol</v>
      </c>
      <c r="V98" s="12" t="str">
        <f t="shared" si="22"/>
        <v>NL</v>
      </c>
      <c r="W98" s="11" t="s">
        <v>34</v>
      </c>
      <c r="X98" s="9">
        <v>26</v>
      </c>
      <c r="Y98" s="12" t="s">
        <v>35</v>
      </c>
      <c r="Z98" s="12" t="s">
        <v>36</v>
      </c>
      <c r="AA98" s="12">
        <v>12500</v>
      </c>
    </row>
    <row r="99" spans="1:27">
      <c r="A99" s="9" t="s">
        <v>22</v>
      </c>
      <c r="B99" s="9" t="s">
        <v>406</v>
      </c>
      <c r="C99" s="9" t="s">
        <v>403</v>
      </c>
      <c r="D99" s="10">
        <f t="shared" ca="1" si="10"/>
        <v>46148</v>
      </c>
      <c r="E99" s="10">
        <f t="shared" ref="E99:E105" ca="1" si="25">IF(WEEKDAY(D99+2,2)=6,D99+3,IF(WEEKDAY(D99+2,2)=7,D99+3,D99+2))</f>
        <v>46150</v>
      </c>
      <c r="F99" s="11">
        <v>0.5</v>
      </c>
      <c r="G99" s="10">
        <f t="shared" ca="1" si="23"/>
        <v>46150</v>
      </c>
      <c r="H99" s="11">
        <f t="shared" si="24"/>
        <v>0.5</v>
      </c>
      <c r="I99" s="12" t="s">
        <v>211</v>
      </c>
      <c r="J99" s="23" t="s">
        <v>212</v>
      </c>
      <c r="K99" s="12" t="s">
        <v>213</v>
      </c>
      <c r="L99" s="12" t="s">
        <v>214</v>
      </c>
      <c r="M99" s="12" t="s">
        <v>29</v>
      </c>
      <c r="N99" s="10">
        <f t="shared" ca="1" si="17"/>
        <v>46150</v>
      </c>
      <c r="O99" s="11">
        <v>0.875</v>
      </c>
      <c r="P99" s="10">
        <f ca="1">N99</f>
        <v>46150</v>
      </c>
      <c r="Q99" s="11">
        <f>O99</f>
        <v>0.875</v>
      </c>
      <c r="R99" s="12" t="str">
        <f t="shared" si="18"/>
        <v>Demo Store Schiphol</v>
      </c>
      <c r="S99" s="12" t="str">
        <f t="shared" si="19"/>
        <v>Schiphol Boulevard 101</v>
      </c>
      <c r="T99" s="12" t="str">
        <f t="shared" si="20"/>
        <v>1118 BG</v>
      </c>
      <c r="U99" s="12" t="str">
        <f t="shared" si="21"/>
        <v>Schiphol</v>
      </c>
      <c r="V99" s="12" t="str">
        <f t="shared" si="22"/>
        <v>NL</v>
      </c>
      <c r="W99" s="11" t="s">
        <v>34</v>
      </c>
      <c r="X99" s="9">
        <v>26</v>
      </c>
      <c r="Y99" s="12" t="s">
        <v>35</v>
      </c>
      <c r="Z99" s="12" t="s">
        <v>36</v>
      </c>
      <c r="AA99" s="12">
        <v>12500</v>
      </c>
    </row>
    <row r="100" spans="1:27">
      <c r="A100" s="9" t="s">
        <v>22</v>
      </c>
      <c r="B100" s="9" t="s">
        <v>407</v>
      </c>
      <c r="C100" s="9" t="s">
        <v>403</v>
      </c>
      <c r="D100" s="10">
        <f t="shared" ca="1" si="10"/>
        <v>46148</v>
      </c>
      <c r="E100" s="10">
        <f ca="1">IF(WEEKDAY(D100+3,2)=6,D100+4,IF(WEEKDAY(D100+3,2)=7,D100+4,D100+3))</f>
        <v>46152</v>
      </c>
      <c r="F100" s="11">
        <v>0.125</v>
      </c>
      <c r="G100" s="10">
        <f t="shared" ca="1" si="23"/>
        <v>46152</v>
      </c>
      <c r="H100" s="11">
        <f t="shared" si="24"/>
        <v>0.125</v>
      </c>
      <c r="I100" s="12" t="s">
        <v>211</v>
      </c>
      <c r="J100" s="23" t="s">
        <v>212</v>
      </c>
      <c r="K100" s="12" t="s">
        <v>213</v>
      </c>
      <c r="L100" s="12" t="s">
        <v>214</v>
      </c>
      <c r="M100" s="12" t="s">
        <v>29</v>
      </c>
      <c r="N100" s="10">
        <f t="shared" ca="1" si="17"/>
        <v>46152</v>
      </c>
      <c r="O100" s="11">
        <v>0.5</v>
      </c>
      <c r="P100" s="10">
        <f ca="1">N100</f>
        <v>46152</v>
      </c>
      <c r="Q100" s="11">
        <f>O100</f>
        <v>0.5</v>
      </c>
      <c r="R100" s="12" t="str">
        <f t="shared" si="18"/>
        <v>Demo Store Schiphol</v>
      </c>
      <c r="S100" s="12" t="str">
        <f t="shared" si="19"/>
        <v>Schiphol Boulevard 101</v>
      </c>
      <c r="T100" s="12" t="str">
        <f t="shared" si="20"/>
        <v>1118 BG</v>
      </c>
      <c r="U100" s="12" t="str">
        <f t="shared" si="21"/>
        <v>Schiphol</v>
      </c>
      <c r="V100" s="12" t="str">
        <f t="shared" si="22"/>
        <v>NL</v>
      </c>
      <c r="W100" s="11" t="s">
        <v>34</v>
      </c>
      <c r="X100" s="9">
        <v>26</v>
      </c>
      <c r="Y100" s="12" t="s">
        <v>35</v>
      </c>
      <c r="Z100" s="12" t="s">
        <v>36</v>
      </c>
      <c r="AA100" s="12">
        <v>12500</v>
      </c>
    </row>
    <row r="101" spans="1:27">
      <c r="A101" s="9" t="s">
        <v>22</v>
      </c>
      <c r="B101" s="9" t="s">
        <v>408</v>
      </c>
      <c r="C101" s="9" t="s">
        <v>403</v>
      </c>
      <c r="D101" s="10">
        <f t="shared" ca="1" si="10"/>
        <v>46148</v>
      </c>
      <c r="E101" s="10">
        <f t="shared" ref="E101:E105" ca="1" si="26">IF(WEEKDAY(D101+3,2)=6,D101+4,IF(WEEKDAY(D101+3,2)=7,D101+4,D101+3))</f>
        <v>46152</v>
      </c>
      <c r="F101" s="11">
        <v>0.5</v>
      </c>
      <c r="G101" s="10">
        <f t="shared" ca="1" si="23"/>
        <v>46152</v>
      </c>
      <c r="H101" s="11">
        <f t="shared" si="24"/>
        <v>0.5</v>
      </c>
      <c r="I101" s="12" t="s">
        <v>211</v>
      </c>
      <c r="J101" s="23" t="s">
        <v>212</v>
      </c>
      <c r="K101" s="12" t="s">
        <v>213</v>
      </c>
      <c r="L101" s="12" t="s">
        <v>214</v>
      </c>
      <c r="M101" s="12" t="s">
        <v>29</v>
      </c>
      <c r="N101" s="10">
        <f t="shared" ca="1" si="17"/>
        <v>46152</v>
      </c>
      <c r="O101" s="11">
        <v>0.875</v>
      </c>
      <c r="P101" s="10">
        <f ca="1">N101</f>
        <v>46152</v>
      </c>
      <c r="Q101" s="11">
        <f>O101</f>
        <v>0.875</v>
      </c>
      <c r="R101" s="12" t="str">
        <f t="shared" si="18"/>
        <v>Demo Store Schiphol</v>
      </c>
      <c r="S101" s="12" t="str">
        <f t="shared" si="19"/>
        <v>Schiphol Boulevard 101</v>
      </c>
      <c r="T101" s="12" t="str">
        <f t="shared" si="20"/>
        <v>1118 BG</v>
      </c>
      <c r="U101" s="12" t="str">
        <f t="shared" si="21"/>
        <v>Schiphol</v>
      </c>
      <c r="V101" s="12" t="str">
        <f t="shared" si="22"/>
        <v>NL</v>
      </c>
      <c r="W101" s="11" t="s">
        <v>34</v>
      </c>
      <c r="X101" s="9">
        <v>26</v>
      </c>
      <c r="Y101" s="12" t="s">
        <v>35</v>
      </c>
      <c r="Z101" s="12" t="s">
        <v>36</v>
      </c>
      <c r="AA101" s="12">
        <v>12500</v>
      </c>
    </row>
    <row r="102" spans="1:27">
      <c r="A102" s="9" t="s">
        <v>22</v>
      </c>
      <c r="B102" s="9" t="s">
        <v>409</v>
      </c>
      <c r="C102" s="9" t="s">
        <v>403</v>
      </c>
      <c r="D102" s="10">
        <f t="shared" ca="1" si="10"/>
        <v>46148</v>
      </c>
      <c r="E102" s="10">
        <f ca="1">IF(WEEKDAY(D102+4,2)=6,D102+5,IF(WEEKDAY(D102+4,2)=7,D102+5,D102+4))</f>
        <v>46153</v>
      </c>
      <c r="F102" s="11">
        <v>0.125</v>
      </c>
      <c r="G102" s="10">
        <f t="shared" ca="1" si="23"/>
        <v>46153</v>
      </c>
      <c r="H102" s="11">
        <f t="shared" si="24"/>
        <v>0.125</v>
      </c>
      <c r="I102" s="12" t="s">
        <v>211</v>
      </c>
      <c r="J102" s="23" t="s">
        <v>212</v>
      </c>
      <c r="K102" s="12" t="s">
        <v>213</v>
      </c>
      <c r="L102" s="12" t="s">
        <v>214</v>
      </c>
      <c r="M102" s="12" t="s">
        <v>29</v>
      </c>
      <c r="N102" s="10">
        <f t="shared" ca="1" si="17"/>
        <v>46153</v>
      </c>
      <c r="O102" s="11">
        <v>0.5</v>
      </c>
      <c r="P102" s="10">
        <f ca="1">N102</f>
        <v>46153</v>
      </c>
      <c r="Q102" s="11">
        <f>O102</f>
        <v>0.5</v>
      </c>
      <c r="R102" s="12" t="str">
        <f t="shared" si="18"/>
        <v>Demo Store Schiphol</v>
      </c>
      <c r="S102" s="12" t="str">
        <f t="shared" si="19"/>
        <v>Schiphol Boulevard 101</v>
      </c>
      <c r="T102" s="12" t="str">
        <f t="shared" si="20"/>
        <v>1118 BG</v>
      </c>
      <c r="U102" s="12" t="str">
        <f t="shared" si="21"/>
        <v>Schiphol</v>
      </c>
      <c r="V102" s="12" t="str">
        <f t="shared" si="22"/>
        <v>NL</v>
      </c>
      <c r="W102" s="11" t="s">
        <v>34</v>
      </c>
      <c r="X102" s="9">
        <v>26</v>
      </c>
      <c r="Y102" s="12" t="s">
        <v>35</v>
      </c>
      <c r="Z102" s="12" t="s">
        <v>36</v>
      </c>
      <c r="AA102" s="12">
        <v>12500</v>
      </c>
    </row>
    <row r="103" spans="1:27">
      <c r="A103" s="9" t="s">
        <v>22</v>
      </c>
      <c r="B103" s="9" t="s">
        <v>410</v>
      </c>
      <c r="C103" s="9" t="s">
        <v>403</v>
      </c>
      <c r="D103" s="10">
        <f t="shared" ca="1" si="10"/>
        <v>46148</v>
      </c>
      <c r="E103" s="10">
        <f ca="1">IF(WEEKDAY(D103+4,2)=6,D103+5,IF(WEEKDAY(D103+4,2)=7,D103+5,D103+4))</f>
        <v>46153</v>
      </c>
      <c r="F103" s="11">
        <v>0.5</v>
      </c>
      <c r="G103" s="10">
        <f t="shared" ca="1" si="23"/>
        <v>46153</v>
      </c>
      <c r="H103" s="11">
        <f t="shared" si="24"/>
        <v>0.5</v>
      </c>
      <c r="I103" s="12" t="s">
        <v>211</v>
      </c>
      <c r="J103" s="23" t="s">
        <v>212</v>
      </c>
      <c r="K103" s="12" t="s">
        <v>213</v>
      </c>
      <c r="L103" s="12" t="s">
        <v>214</v>
      </c>
      <c r="M103" s="12" t="s">
        <v>29</v>
      </c>
      <c r="N103" s="10">
        <f t="shared" ca="1" si="17"/>
        <v>46153</v>
      </c>
      <c r="O103" s="11">
        <v>0.875</v>
      </c>
      <c r="P103" s="10">
        <f ca="1">N103</f>
        <v>46153</v>
      </c>
      <c r="Q103" s="11">
        <f>O103</f>
        <v>0.875</v>
      </c>
      <c r="R103" s="12" t="str">
        <f t="shared" si="18"/>
        <v>Demo Store Schiphol</v>
      </c>
      <c r="S103" s="12" t="str">
        <f t="shared" si="19"/>
        <v>Schiphol Boulevard 101</v>
      </c>
      <c r="T103" s="12" t="str">
        <f t="shared" si="20"/>
        <v>1118 BG</v>
      </c>
      <c r="U103" s="12" t="str">
        <f t="shared" si="21"/>
        <v>Schiphol</v>
      </c>
      <c r="V103" s="12" t="str">
        <f t="shared" si="22"/>
        <v>NL</v>
      </c>
      <c r="W103" s="11" t="s">
        <v>34</v>
      </c>
      <c r="X103" s="9">
        <v>26</v>
      </c>
      <c r="Y103" s="12" t="s">
        <v>35</v>
      </c>
      <c r="Z103" s="12" t="s">
        <v>36</v>
      </c>
      <c r="AA103" s="12">
        <v>12500</v>
      </c>
    </row>
    <row r="104" spans="1:27">
      <c r="A104" s="9" t="s">
        <v>22</v>
      </c>
      <c r="B104" s="9" t="s">
        <v>411</v>
      </c>
      <c r="C104" s="9" t="s">
        <v>403</v>
      </c>
      <c r="D104" s="10">
        <f t="shared" ca="1" si="10"/>
        <v>46148</v>
      </c>
      <c r="E104" s="10">
        <f ca="1">IF(WEEKDAY(D104+5,2)=6,D104+6,IF(WEEKDAY(D104+5,2)=7,D104+6,D104+5))</f>
        <v>46153</v>
      </c>
      <c r="F104" s="11">
        <v>0.125</v>
      </c>
      <c r="G104" s="10">
        <f t="shared" ca="1" si="23"/>
        <v>46153</v>
      </c>
      <c r="H104" s="11">
        <f t="shared" si="24"/>
        <v>0.125</v>
      </c>
      <c r="I104" s="12" t="s">
        <v>211</v>
      </c>
      <c r="J104" s="23" t="s">
        <v>212</v>
      </c>
      <c r="K104" s="12" t="s">
        <v>213</v>
      </c>
      <c r="L104" s="12" t="s">
        <v>214</v>
      </c>
      <c r="M104" s="12" t="s">
        <v>29</v>
      </c>
      <c r="N104" s="10">
        <f t="shared" ca="1" si="17"/>
        <v>46153</v>
      </c>
      <c r="O104" s="11">
        <v>0.5</v>
      </c>
      <c r="P104" s="10">
        <f ca="1">N104</f>
        <v>46153</v>
      </c>
      <c r="Q104" s="11">
        <f>O104</f>
        <v>0.5</v>
      </c>
      <c r="R104" s="12" t="str">
        <f t="shared" si="18"/>
        <v>Demo Store Schiphol</v>
      </c>
      <c r="S104" s="12" t="str">
        <f t="shared" si="19"/>
        <v>Schiphol Boulevard 101</v>
      </c>
      <c r="T104" s="12" t="str">
        <f t="shared" si="20"/>
        <v>1118 BG</v>
      </c>
      <c r="U104" s="12" t="str">
        <f t="shared" si="21"/>
        <v>Schiphol</v>
      </c>
      <c r="V104" s="12" t="str">
        <f t="shared" si="22"/>
        <v>NL</v>
      </c>
      <c r="W104" s="11" t="s">
        <v>34</v>
      </c>
      <c r="X104" s="9">
        <v>26</v>
      </c>
      <c r="Y104" s="12" t="s">
        <v>35</v>
      </c>
      <c r="Z104" s="12" t="s">
        <v>36</v>
      </c>
      <c r="AA104" s="12">
        <v>12500</v>
      </c>
    </row>
    <row r="105" spans="1:27">
      <c r="A105" s="9" t="s">
        <v>22</v>
      </c>
      <c r="B105" s="9" t="s">
        <v>412</v>
      </c>
      <c r="C105" s="9" t="s">
        <v>403</v>
      </c>
      <c r="D105" s="10">
        <f t="shared" ca="1" si="10"/>
        <v>46148</v>
      </c>
      <c r="E105" s="10">
        <f ca="1">IF(WEEKDAY(D105+5,2)=6,D105+6,IF(WEEKDAY(D105+5,2)=7,D105+6,D105+5))</f>
        <v>46153</v>
      </c>
      <c r="F105" s="11">
        <v>0.5</v>
      </c>
      <c r="G105" s="10">
        <f t="shared" ca="1" si="23"/>
        <v>46153</v>
      </c>
      <c r="H105" s="11">
        <f t="shared" si="24"/>
        <v>0.5</v>
      </c>
      <c r="I105" s="12" t="s">
        <v>211</v>
      </c>
      <c r="J105" s="23" t="s">
        <v>212</v>
      </c>
      <c r="K105" s="12" t="s">
        <v>213</v>
      </c>
      <c r="L105" s="12" t="s">
        <v>214</v>
      </c>
      <c r="M105" s="12" t="s">
        <v>29</v>
      </c>
      <c r="N105" s="10">
        <f t="shared" ca="1" si="17"/>
        <v>46153</v>
      </c>
      <c r="O105" s="11">
        <v>0.875</v>
      </c>
      <c r="P105" s="10">
        <f ca="1">N105</f>
        <v>46153</v>
      </c>
      <c r="Q105" s="11">
        <f>O105</f>
        <v>0.875</v>
      </c>
      <c r="R105" s="12" t="str">
        <f t="shared" si="18"/>
        <v>Demo Store Schiphol</v>
      </c>
      <c r="S105" s="12" t="str">
        <f t="shared" si="19"/>
        <v>Schiphol Boulevard 101</v>
      </c>
      <c r="T105" s="12" t="str">
        <f t="shared" si="20"/>
        <v>1118 BG</v>
      </c>
      <c r="U105" s="12" t="str">
        <f t="shared" si="21"/>
        <v>Schiphol</v>
      </c>
      <c r="V105" s="12" t="str">
        <f t="shared" si="22"/>
        <v>NL</v>
      </c>
      <c r="W105" s="11" t="s">
        <v>34</v>
      </c>
      <c r="X105" s="9">
        <v>26</v>
      </c>
      <c r="Y105" s="12" t="s">
        <v>35</v>
      </c>
      <c r="Z105" s="12" t="s">
        <v>36</v>
      </c>
      <c r="AA105" s="12">
        <v>12500</v>
      </c>
    </row>
  </sheetData>
  <autoFilter ref="A2:AA95" xr:uid="{0E5ED72C-5D2A-4576-9AB0-AF2505E9F6B7}"/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4F58824AAFB04C9DD2359DE0E487FC" ma:contentTypeVersion="13" ma:contentTypeDescription="Een nieuw document maken." ma:contentTypeScope="" ma:versionID="4871bc82ce247b57bded3a1d92aaa7b4">
  <xsd:schema xmlns:xsd="http://www.w3.org/2001/XMLSchema" xmlns:xs="http://www.w3.org/2001/XMLSchema" xmlns:p="http://schemas.microsoft.com/office/2006/metadata/properties" xmlns:ns2="71da22bc-360f-4d96-9028-27d13fb9625e" xmlns:ns3="76cec364-531e-4696-8642-a16e968acf2b" targetNamespace="http://schemas.microsoft.com/office/2006/metadata/properties" ma:root="true" ma:fieldsID="4c80e741819f063e66b830c8ad28c6ba" ns2:_="" ns3:_="">
    <xsd:import namespace="71da22bc-360f-4d96-9028-27d13fb9625e"/>
    <xsd:import namespace="76cec364-531e-4696-8642-a16e968acf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a22bc-360f-4d96-9028-27d13fb962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6914c6fe-5505-45c4-afa4-1c23be6e69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Status" ma:index="20" nillable="true" ma:displayName="Status" ma:default="To Do" ma:description="Status van document" ma:format="Dropdown" ma:internalName="Status">
      <xsd:simpleType>
        <xsd:restriction base="dms:Choice">
          <xsd:enumeration value="To Do"/>
          <xsd:enumeration value="In Progress"/>
          <xsd:enumeration value="To be Checked"/>
          <xsd:enumeration value="Ready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cec364-531e-4696-8642-a16e968acf2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1c5e7a3-baa9-4bce-9fec-a3ac807a2761}" ma:internalName="TaxCatchAll" ma:showField="CatchAllData" ma:web="76cec364-531e-4696-8642-a16e968acf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da22bc-360f-4d96-9028-27d13fb9625e">
      <Terms xmlns="http://schemas.microsoft.com/office/infopath/2007/PartnerControls"/>
    </lcf76f155ced4ddcb4097134ff3c332f>
    <TaxCatchAll xmlns="76cec364-531e-4696-8642-a16e968acf2b" xsi:nil="true"/>
    <Status xmlns="71da22bc-360f-4d96-9028-27d13fb9625e">To Do</Status>
  </documentManagement>
</p:properties>
</file>

<file path=customXml/itemProps1.xml><?xml version="1.0" encoding="utf-8"?>
<ds:datastoreItem xmlns:ds="http://schemas.openxmlformats.org/officeDocument/2006/customXml" ds:itemID="{F0FCA817-6A24-4AF4-AFC3-CA1B71017B94}"/>
</file>

<file path=customXml/itemProps2.xml><?xml version="1.0" encoding="utf-8"?>
<ds:datastoreItem xmlns:ds="http://schemas.openxmlformats.org/officeDocument/2006/customXml" ds:itemID="{E2E9007C-3597-49AF-A048-04B94CEF1B51}"/>
</file>

<file path=customXml/itemProps3.xml><?xml version="1.0" encoding="utf-8"?>
<ds:datastoreItem xmlns:ds="http://schemas.openxmlformats.org/officeDocument/2006/customXml" ds:itemID="{8F6C3C0A-873D-447B-8719-8D88E77934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Ewout van Middendorp</cp:lastModifiedBy>
  <cp:revision/>
  <dcterms:created xsi:type="dcterms:W3CDTF">2024-06-13T07:50:00Z</dcterms:created>
  <dcterms:modified xsi:type="dcterms:W3CDTF">2026-05-06T12:38:24Z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0x0101006D4F58824AAFB04C9DD2359DE0E487FC</vt:lpwstr>
  </property>
</Properties>
</file>